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tabRatio="822" activeTab="0"/>
  </bookViews>
  <sheets>
    <sheet name="Summary" sheetId="1" r:id="rId1"/>
    <sheet name="2002" sheetId="2" r:id="rId2"/>
    <sheet name="2003" sheetId="3" r:id="rId3"/>
    <sheet name="2004" sheetId="4" r:id="rId4"/>
    <sheet name="2005" sheetId="5" r:id="rId5"/>
  </sheets>
  <definedNames/>
  <calcPr fullCalcOnLoad="1"/>
</workbook>
</file>

<file path=xl/sharedStrings.xml><?xml version="1.0" encoding="utf-8"?>
<sst xmlns="http://schemas.openxmlformats.org/spreadsheetml/2006/main" count="611" uniqueCount="474">
  <si>
    <t>Species</t>
  </si>
  <si>
    <t>Date</t>
  </si>
  <si>
    <t>2/23/2002 – Clear/Cool/Calm</t>
  </si>
  <si>
    <t>Pond #1 – 0</t>
  </si>
  <si>
    <t>Pond #2 – 13 ring-necked ducks (mostly male)</t>
  </si>
  <si>
    <t xml:space="preserve">       7 coots</t>
  </si>
  <si>
    <t>Pond #3 – 3 green-winged teal</t>
  </si>
  <si>
    <t>Pond #4 – 0</t>
  </si>
  <si>
    <t>Pond #5 – 0</t>
  </si>
  <si>
    <t>Barrow-pit – 0</t>
  </si>
  <si>
    <t>w. Co. pond – 2 mallards</t>
  </si>
  <si>
    <t>e. Co. pond – 0</t>
  </si>
  <si>
    <t>2/27/2002 – clear/cool/calm</t>
  </si>
  <si>
    <t>Pond #2 – 10 green-winged teal</t>
  </si>
  <si>
    <t xml:space="preserve">     13 mallards (overhead on arrival)</t>
  </si>
  <si>
    <t>Pond #3 – 0</t>
  </si>
  <si>
    <t>Pond #4 – 11 cinnamon teal</t>
  </si>
  <si>
    <t xml:space="preserve">       8 green-winged teal</t>
  </si>
  <si>
    <t>w. Co. pond – 12 cinnamon teal</t>
  </si>
  <si>
    <t xml:space="preserve"> 8 green-winged teal</t>
  </si>
  <si>
    <t xml:space="preserve"> 2 shovelers</t>
  </si>
  <si>
    <t>e. Co. pond – 9 ruddy ducks</t>
  </si>
  <si>
    <t>3/12/2002 – Cloudy/Cool/Windy</t>
  </si>
  <si>
    <t>Pond #2 – 1 cinnamon teal (m)</t>
  </si>
  <si>
    <t xml:space="preserve">     11 coots</t>
  </si>
  <si>
    <t xml:space="preserve">     1 snipe</t>
  </si>
  <si>
    <t>Pond #4 – 48 cinnamon teal</t>
  </si>
  <si>
    <t xml:space="preserve">     15 mallards</t>
  </si>
  <si>
    <t xml:space="preserve">       6 green-winged teal</t>
  </si>
  <si>
    <t xml:space="preserve">       1 snipe</t>
  </si>
  <si>
    <t>w. Co. pond – 97 cinnamon teal</t>
  </si>
  <si>
    <t>18 mallards</t>
  </si>
  <si>
    <t>10 green-winged teal</t>
  </si>
  <si>
    <t xml:space="preserve">  6 pintails</t>
  </si>
  <si>
    <t xml:space="preserve">  2 widgeon</t>
  </si>
  <si>
    <t xml:space="preserve"> </t>
  </si>
  <si>
    <t xml:space="preserve">  1 Canada goose</t>
  </si>
  <si>
    <t>Lots of violet-green swallows (dozens) and a few rough-winged swallows over the ponds and a Say’s phoebe next to pond #2</t>
  </si>
  <si>
    <t>3/15/2002 cloudy/cold/breezy</t>
  </si>
  <si>
    <t>Pond #2 – 120 cinnamon teal</t>
  </si>
  <si>
    <t xml:space="preserve">       15 green-winged teal</t>
  </si>
  <si>
    <t xml:space="preserve">       11 coots</t>
  </si>
  <si>
    <t>Pond #3 – 76 mallards</t>
  </si>
  <si>
    <t xml:space="preserve">     16 cinnamon teal</t>
  </si>
  <si>
    <t>Pond #4 – frozen</t>
  </si>
  <si>
    <t>Pond #5 – frozen</t>
  </si>
  <si>
    <t>Barrow pit – frozen</t>
  </si>
  <si>
    <t>w. Co. pond – frozen</t>
  </si>
  <si>
    <t>e. Co. pond – frozen</t>
  </si>
  <si>
    <t>3/18/2002 clear/cold/breezy</t>
  </si>
  <si>
    <t>Pond #2 – 38 cinnamon teal</t>
  </si>
  <si>
    <t xml:space="preserve">     12 green-winged teal</t>
  </si>
  <si>
    <t>Pond #4 – 78 mallards</t>
  </si>
  <si>
    <t xml:space="preserve">     30 cinnamon teal</t>
  </si>
  <si>
    <t xml:space="preserve">     18 green-winged teal</t>
  </si>
  <si>
    <t>note: pond #4 was mostly frozen</t>
  </si>
  <si>
    <t>e. Co. pond – 2 Canada geese</t>
  </si>
  <si>
    <t xml:space="preserve">          2 mallards</t>
  </si>
  <si>
    <t xml:space="preserve">         11 cinnamon teal</t>
  </si>
  <si>
    <t>note: w. Co. pond mostly frozen, not much more open water than was occupied by the birds</t>
  </si>
  <si>
    <t>note: mallards are real spooky but the ct and gwt come back quickly if they leave at all</t>
  </si>
  <si>
    <t>3/20/2002 warm/high thin overcast/calm – first day of spring</t>
  </si>
  <si>
    <t>Pond #1 – 2 snipes</t>
  </si>
  <si>
    <t>Pond #2 – 17 cinnamon teal</t>
  </si>
  <si>
    <t xml:space="preserve">       2 ring-necked ducks</t>
  </si>
  <si>
    <t>Pond #3 – 9 cinnamon teal</t>
  </si>
  <si>
    <t>Pond #4 – 37 mallards</t>
  </si>
  <si>
    <t xml:space="preserve">       1 ruddy duck</t>
  </si>
  <si>
    <t>Pond #5 – 2 cinnamon teal</t>
  </si>
  <si>
    <t>Barrow pit – 0</t>
  </si>
  <si>
    <t>w. Co. pond – 48 cinnamon teal</t>
  </si>
  <si>
    <t xml:space="preserve"> 5 Canada geese</t>
  </si>
  <si>
    <t xml:space="preserve">             4 mallards</t>
  </si>
  <si>
    <t>e. Co. pond – 17 cinnamon teal</t>
  </si>
  <si>
    <t xml:space="preserve">           11 mallards</t>
  </si>
  <si>
    <t>3/27/2002 warm/clear/calm</t>
  </si>
  <si>
    <t>Pond #1 – 19 cinnamon teal</t>
  </si>
  <si>
    <t>Pond #2 – 14 cinnamon teal</t>
  </si>
  <si>
    <t xml:space="preserve">     18 coots</t>
  </si>
  <si>
    <t>Pond #3 – 2 cinnamon teal</t>
  </si>
  <si>
    <t>Pond #4 – 24 cinnamon teal</t>
  </si>
  <si>
    <t xml:space="preserve">     10 gadwall</t>
  </si>
  <si>
    <t>w. Co. pond – 12 green-winged teal</t>
  </si>
  <si>
    <t xml:space="preserve">    </t>
  </si>
  <si>
    <t xml:space="preserve"> 8 cinnamon teal</t>
  </si>
  <si>
    <t xml:space="preserve"> 3 mallards</t>
  </si>
  <si>
    <t xml:space="preserve"> 2 pintails</t>
  </si>
  <si>
    <t>note: lots of swallows over all of the ponds, mostly violet-green but also some tree swallows; red-winged blackbirds beginning to show up; meadow larks singing</t>
  </si>
  <si>
    <t>4/10/2002 cool/ptly cldy/breezy</t>
  </si>
  <si>
    <t>Pond #1 – 2 Canada geese</t>
  </si>
  <si>
    <t xml:space="preserve">     6 cinnamon teal</t>
  </si>
  <si>
    <t>Pond #2 – 8 cinnamon teal</t>
  </si>
  <si>
    <t xml:space="preserve">     6 coots</t>
  </si>
  <si>
    <t>Pond #3 – 5 cinnamon teal</t>
  </si>
  <si>
    <t xml:space="preserve">     2 coots</t>
  </si>
  <si>
    <t>Pond #4 – 6 redheads</t>
  </si>
  <si>
    <t xml:space="preserve">     8 cinnamon teal</t>
  </si>
  <si>
    <t xml:space="preserve">     9 gadwall</t>
  </si>
  <si>
    <t xml:space="preserve">     4 mallards</t>
  </si>
  <si>
    <t>Pond #5 – 2 mallards</t>
  </si>
  <si>
    <t xml:space="preserve">     2 kildeer</t>
  </si>
  <si>
    <t>Barrow pit pond – 0</t>
  </si>
  <si>
    <t>w. Co. pond – 4 mallards</t>
  </si>
  <si>
    <t xml:space="preserve">           2 shovelers</t>
  </si>
  <si>
    <t xml:space="preserve">           8 cinnamon teal</t>
  </si>
  <si>
    <t>e. Co. pond – 4 mallards</t>
  </si>
  <si>
    <t xml:space="preserve">          7 cinnamon teal</t>
  </si>
  <si>
    <t>4/18/2002 cold/cloudy/breezy</t>
  </si>
  <si>
    <t>Pond #1 – 8 cinnamon teal</t>
  </si>
  <si>
    <t xml:space="preserve">     2 gadwall</t>
  </si>
  <si>
    <t>Pond #2 – 9 cinnamon teal</t>
  </si>
  <si>
    <t xml:space="preserve">     3 gadwall</t>
  </si>
  <si>
    <t xml:space="preserve">     1 pied-billed grebe</t>
  </si>
  <si>
    <t xml:space="preserve">     10 coots</t>
  </si>
  <si>
    <t>Pond #3 – 7 cinnamon teal</t>
  </si>
  <si>
    <t>Pond #4 – 12 cinnamon teal</t>
  </si>
  <si>
    <t xml:space="preserve">       6 gadwall</t>
  </si>
  <si>
    <t xml:space="preserve">       3 redheads</t>
  </si>
  <si>
    <t xml:space="preserve">      22 coots</t>
  </si>
  <si>
    <t xml:space="preserve">      note: one cinnamon teal male diving repeatedly</t>
  </si>
  <si>
    <t>Barrow-pit pond – 1 sora</t>
  </si>
  <si>
    <t>w. Co. pond – 6 widgeon</t>
  </si>
  <si>
    <t xml:space="preserve">           4 Canada geese</t>
  </si>
  <si>
    <t>e. Co. pond – 7 cinnamon teal</t>
  </si>
  <si>
    <t xml:space="preserve">          9 gadwall</t>
  </si>
  <si>
    <t>note: lots of rough-winged swallows over the DeChambeau Ponds</t>
  </si>
  <si>
    <t>4/22/2002 warm/clear/calm</t>
  </si>
  <si>
    <t>Pond #1 – 6 cinnamon teal</t>
  </si>
  <si>
    <t>Pond #2 – 32 cinnamon teal</t>
  </si>
  <si>
    <t xml:space="preserve">     12 coots</t>
  </si>
  <si>
    <t>Pond #3 – 6 cinnamon teal</t>
  </si>
  <si>
    <t xml:space="preserve">     4 gadwall</t>
  </si>
  <si>
    <t xml:space="preserve">     1 coot</t>
  </si>
  <si>
    <t>Pond #4 – 16 gadwall</t>
  </si>
  <si>
    <t xml:space="preserve">     10 cinnamon teal</t>
  </si>
  <si>
    <t xml:space="preserve">       8 mallards</t>
  </si>
  <si>
    <t xml:space="preserve">       4 redheads</t>
  </si>
  <si>
    <t xml:space="preserve">       2 lesser scaup</t>
  </si>
  <si>
    <t xml:space="preserve">      12 coots</t>
  </si>
  <si>
    <t>Pond #5 – 4 cinnamon teal</t>
  </si>
  <si>
    <t>w. Co. pond – 4 Canada geese</t>
  </si>
  <si>
    <t>e. Co. pond – 6 cinnamon teal</t>
  </si>
  <si>
    <t>note: yellow-headed blackbirds are everywhere</t>
  </si>
  <si>
    <t>note: more swallows than last time; no-see-ums out (first for the year)</t>
  </si>
  <si>
    <t>4/30/2002 cold/cloudy/snow/windy</t>
  </si>
  <si>
    <t>Pond #1 – 4 cinnamon teal</t>
  </si>
  <si>
    <t xml:space="preserve">     8 coots</t>
  </si>
  <si>
    <t>Pond #4 – 22 gadwall</t>
  </si>
  <si>
    <t xml:space="preserve">     12 cinnamon teal</t>
  </si>
  <si>
    <t xml:space="preserve">       2 green-winged teal</t>
  </si>
  <si>
    <t xml:space="preserve">       2 mallards</t>
  </si>
  <si>
    <t xml:space="preserve">       5 snipe</t>
  </si>
  <si>
    <t xml:space="preserve">       1 snowy egret</t>
  </si>
  <si>
    <t>Pond #5 – 11 cinnamon teal</t>
  </si>
  <si>
    <t>w. Co. pond – 65 gadwall</t>
  </si>
  <si>
    <t xml:space="preserve">           14 cinnamon teal</t>
  </si>
  <si>
    <t xml:space="preserve">             2 mallards</t>
  </si>
  <si>
    <t>e. Co. pond – 4 cinnamon teal</t>
  </si>
  <si>
    <t xml:space="preserve">          2 shovelers</t>
  </si>
  <si>
    <t>7/1/2002 hot/light overcast/calm</t>
  </si>
  <si>
    <t>Pond #1 – 2 gadwall</t>
  </si>
  <si>
    <t xml:space="preserve">     3 broods of coots (~20)</t>
  </si>
  <si>
    <t>Pond #2 – 2 gadwall</t>
  </si>
  <si>
    <t xml:space="preserve">     2 cinnamon teal</t>
  </si>
  <si>
    <t>Pond #3 – 1 brood of gadwall ( 11+mom)</t>
  </si>
  <si>
    <t xml:space="preserve">     1 brood of coots (8+mom)</t>
  </si>
  <si>
    <t>Pond #4 – 4 gadwall</t>
  </si>
  <si>
    <t>Pond #5 – 9 gadwall (consistently 6 – 9 ducks)</t>
  </si>
  <si>
    <t>w. Co. pond – 0 (dry)</t>
  </si>
  <si>
    <t>e. Co. pond – 6 gadwall</t>
  </si>
  <si>
    <t xml:space="preserve">          2 green-winged teal</t>
  </si>
  <si>
    <t xml:space="preserve">          1 lesser (?) scaup</t>
  </si>
  <si>
    <t xml:space="preserve">          2 blue-winged teal</t>
  </si>
  <si>
    <t>7/5/2002 hot/ptly cldy/calm</t>
  </si>
  <si>
    <t>Pond #1 – 6 coots (1 with &lt;5 little ones)</t>
  </si>
  <si>
    <t xml:space="preserve">     1 ruddy duck (m)</t>
  </si>
  <si>
    <t>Pond #2 – 2 coots (1 with ? little ones)</t>
  </si>
  <si>
    <t>Pond #3 – 1 gadwall w/11 ducklings</t>
  </si>
  <si>
    <t xml:space="preserve">     1 coot w/6 little ones)</t>
  </si>
  <si>
    <t>Pond #4 – 8 coots</t>
  </si>
  <si>
    <t>Pond #5 – 5 gadwall (1 w/ 6 ducklings)</t>
  </si>
  <si>
    <t xml:space="preserve">     1 cinnamon teal</t>
  </si>
  <si>
    <t>Barrow-pit - 0</t>
  </si>
  <si>
    <t>w. Co. pond – dry</t>
  </si>
  <si>
    <t>e. Co pond – 4 shovelers</t>
  </si>
  <si>
    <t xml:space="preserve">         4 gadwall (1 w/4 ducklings)</t>
  </si>
  <si>
    <t>7/11/2002 hot/ptly cldy/calm</t>
  </si>
  <si>
    <t>Pond #1 – 3 gadwall w/ 14 ducklings</t>
  </si>
  <si>
    <t xml:space="preserve">     6 coots (7 youngsters)</t>
  </si>
  <si>
    <t xml:space="preserve">     2 ruddy ducks (male and female)</t>
  </si>
  <si>
    <t>Pond #2 – 4 coots (6 youngsters)</t>
  </si>
  <si>
    <t>Pond #3 – 2 gadwalls (11 ducklings)</t>
  </si>
  <si>
    <t>Pond #5 – 8 gadwall (9 ducklings)</t>
  </si>
  <si>
    <t>w. Co. pond – mostly dry</t>
  </si>
  <si>
    <t>e. Co. pond – 9 gadwall (10 ducklings)</t>
  </si>
  <si>
    <t>8/5/2002 warm, clear, breezy</t>
  </si>
  <si>
    <t>Pond #1 – 16 coots</t>
  </si>
  <si>
    <t>Pond #2 – 9 gadwall (inc. 8 ducklings)</t>
  </si>
  <si>
    <t xml:space="preserve">     10 ruddy ducks (inc. 6 ducklings)</t>
  </si>
  <si>
    <t>Pond #3 – 12 gadwall (inc.11 older ducklings)</t>
  </si>
  <si>
    <t>Pond #4 -  8 gadwall (inc. 7 ducklings)</t>
  </si>
  <si>
    <t xml:space="preserve">     8 ruddy ducks (inc. 6 ducklings)</t>
  </si>
  <si>
    <t>Pond #5 – 24 gadwall (inc. 22 ducklings)</t>
  </si>
  <si>
    <t>w. Co. pond – 0</t>
  </si>
  <si>
    <t>e. Co. pond – 31 gadwall (inc. 27 ducklings)</t>
  </si>
  <si>
    <t xml:space="preserve">            2 ruddy ducks</t>
  </si>
  <si>
    <t>11/04/2002 cool, clear, calm</t>
  </si>
  <si>
    <t>Pond #1 – coots</t>
  </si>
  <si>
    <t>Pond #2 – 3 ruddy ducks</t>
  </si>
  <si>
    <t xml:space="preserve">     1 bufflehead</t>
  </si>
  <si>
    <t xml:space="preserve">     coots</t>
  </si>
  <si>
    <t>Pond #4 – 6 cinnamon teal</t>
  </si>
  <si>
    <t xml:space="preserve">     2 widgeon</t>
  </si>
  <si>
    <t xml:space="preserve">     1 green-winged teal</t>
  </si>
  <si>
    <t>e. Co. pond – 14 gadwall</t>
  </si>
  <si>
    <t xml:space="preserve">          6 widgeon</t>
  </si>
  <si>
    <t xml:space="preserve">          4 cinnamon teal</t>
  </si>
  <si>
    <t xml:space="preserve">          2 wood ducks</t>
  </si>
  <si>
    <t xml:space="preserve">          1 bufflehead</t>
  </si>
  <si>
    <t xml:space="preserve">          1 Barrow’s goldeneye</t>
  </si>
  <si>
    <t xml:space="preserve">          1 green-winged teal</t>
  </si>
  <si>
    <t>ring-necked duck</t>
  </si>
  <si>
    <t>green-winged teal</t>
  </si>
  <si>
    <t>cinnamon teal</t>
  </si>
  <si>
    <t>Year</t>
  </si>
  <si>
    <t>snipe</t>
  </si>
  <si>
    <t>pintail</t>
  </si>
  <si>
    <t>Canada Goose</t>
  </si>
  <si>
    <t>widgeon</t>
  </si>
  <si>
    <t>ruddy duck</t>
  </si>
  <si>
    <t>coot</t>
  </si>
  <si>
    <t>mallard</t>
  </si>
  <si>
    <t>shoveler</t>
  </si>
  <si>
    <t>Spring 2003 – Waterfowl/shorebird census – DeChambeau Ponds/County Ponds</t>
  </si>
  <si>
    <t>3/16/2003 – cold, ptly, cldy, calm</t>
  </si>
  <si>
    <t>Pond #1 – 28 cinnamon teal</t>
  </si>
  <si>
    <t xml:space="preserve">       2 pintails</t>
  </si>
  <si>
    <t>Pond #2 – 6 cinnamon teal</t>
  </si>
  <si>
    <t xml:space="preserve">     3 buffleheads</t>
  </si>
  <si>
    <t xml:space="preserve">     2 ruddy ducks</t>
  </si>
  <si>
    <t>Pond #3 – 4 cinnamon teal</t>
  </si>
  <si>
    <t>Pond #4 – 8 cinnamon teal</t>
  </si>
  <si>
    <t xml:space="preserve">     2 mallards</t>
  </si>
  <si>
    <t>e. Co pond – 80 cinnamon teal</t>
  </si>
  <si>
    <t xml:space="preserve">         60 mallards</t>
  </si>
  <si>
    <t xml:space="preserve">           8 Canada geese</t>
  </si>
  <si>
    <t xml:space="preserve">           4 snow geese</t>
  </si>
  <si>
    <t xml:space="preserve">           2 pintails</t>
  </si>
  <si>
    <t xml:space="preserve">           8 green-winged teal</t>
  </si>
  <si>
    <t xml:space="preserve">           6 ruddy ducks</t>
  </si>
  <si>
    <t xml:space="preserve">         12 gadwall</t>
  </si>
  <si>
    <t xml:space="preserve">          4 shovelers</t>
  </si>
  <si>
    <t xml:space="preserve">          2 widgeon</t>
  </si>
  <si>
    <t>3/17/2003 – cold, ptly cldy, calm</t>
  </si>
  <si>
    <t>Pond #2 – 4 cinnamon teal</t>
  </si>
  <si>
    <t>Pond #4 – 80 mallards</t>
  </si>
  <si>
    <t xml:space="preserve">    100 cinnamon teal</t>
  </si>
  <si>
    <t xml:space="preserve">        6 ruddy ducks</t>
  </si>
  <si>
    <t xml:space="preserve">        2 pintails</t>
  </si>
  <si>
    <t xml:space="preserve">        1 greater yellowlegs</t>
  </si>
  <si>
    <t>e. Co. pond – 35 cinnamon teal</t>
  </si>
  <si>
    <t xml:space="preserve">           20 mallards</t>
  </si>
  <si>
    <t xml:space="preserve">            3 Ross’ geese</t>
  </si>
  <si>
    <t xml:space="preserve">             2 pintails</t>
  </si>
  <si>
    <t xml:space="preserve">           12 green-winged teal</t>
  </si>
  <si>
    <t xml:space="preserve">             6 ruddy ducks</t>
  </si>
  <si>
    <t xml:space="preserve">             3 redheads</t>
  </si>
  <si>
    <t>3/24/2003 – cold, clear, calm</t>
  </si>
  <si>
    <t>Pond #1 – 27 cinnamon teal</t>
  </si>
  <si>
    <t>Pond #2 – 12 cinnamon teal</t>
  </si>
  <si>
    <t xml:space="preserve">       3 mallards</t>
  </si>
  <si>
    <t>Pond #4 – 60 cinnamon teal</t>
  </si>
  <si>
    <t>w. Co. pond – 6 snipes</t>
  </si>
  <si>
    <t>e. Co. pond – 40 cinnamon teal</t>
  </si>
  <si>
    <t xml:space="preserve">            4 mallards</t>
  </si>
  <si>
    <t xml:space="preserve">            2 shovelers</t>
  </si>
  <si>
    <t xml:space="preserve">            2 widgeon</t>
  </si>
  <si>
    <t>3/28/2003 – cool, ptly cldy, calm</t>
  </si>
  <si>
    <t>Pond #1 – 26 cinnamon teal</t>
  </si>
  <si>
    <t xml:space="preserve">     5 mallards</t>
  </si>
  <si>
    <t>Pond #3 – 8 cinnamon teal</t>
  </si>
  <si>
    <t>Pond #4 – 27 mallards</t>
  </si>
  <si>
    <t xml:space="preserve">       8 ring-necked ducks</t>
  </si>
  <si>
    <t xml:space="preserve">       2 blue-winged teal</t>
  </si>
  <si>
    <t xml:space="preserve">       5 ruddy ducks</t>
  </si>
  <si>
    <t xml:space="preserve">       4 gadwall</t>
  </si>
  <si>
    <t>Pond #5 – 8 cinnamon teal</t>
  </si>
  <si>
    <t>w. Co. pond – 22 cinnamon teal</t>
  </si>
  <si>
    <t xml:space="preserve">           17 mallards</t>
  </si>
  <si>
    <t xml:space="preserve"> 2 Canada geese</t>
  </si>
  <si>
    <t>e. Co. pond – 20 mallards</t>
  </si>
  <si>
    <t xml:space="preserve">          18 cinnamon teal</t>
  </si>
  <si>
    <t xml:space="preserve">            4 scaup sp.</t>
  </si>
  <si>
    <t xml:space="preserve">            6 widgeon</t>
  </si>
  <si>
    <t xml:space="preserve">            3 ruddy ducks</t>
  </si>
  <si>
    <t xml:space="preserve">           12 gadwall</t>
  </si>
  <si>
    <t xml:space="preserve">           </t>
  </si>
  <si>
    <t>5/1/2003 – cool, ptly cldy, calm</t>
  </si>
  <si>
    <t>Pond #1 – 12 gadwall</t>
  </si>
  <si>
    <t xml:space="preserve">       8 cinnamon teal</t>
  </si>
  <si>
    <t xml:space="preserve">       1 white-faced ibis</t>
  </si>
  <si>
    <t xml:space="preserve">     2 buffleheads</t>
  </si>
  <si>
    <t xml:space="preserve">     3 black-crowned night herons</t>
  </si>
  <si>
    <t>Pond #3 – 6 gadwall</t>
  </si>
  <si>
    <t xml:space="preserve">     6 mallards</t>
  </si>
  <si>
    <t xml:space="preserve">     2 ring-necked ducks</t>
  </si>
  <si>
    <t xml:space="preserve">     3 redheads</t>
  </si>
  <si>
    <t xml:space="preserve">     4 buffleheads</t>
  </si>
  <si>
    <t>Pond #5 – 20 gadwall</t>
  </si>
  <si>
    <t>e. Co. pond – 18 gadwall</t>
  </si>
  <si>
    <t xml:space="preserve">            8 cinnamon teal</t>
  </si>
  <si>
    <t xml:space="preserve">            1 black-crowned night heron</t>
  </si>
  <si>
    <t>5/5/2003 – sunny, warm, calm</t>
  </si>
  <si>
    <t>Pond #1 – 8 gadwall</t>
  </si>
  <si>
    <t xml:space="preserve">     5 cinnamon teal</t>
  </si>
  <si>
    <t>Pond #4 – 8 gadwall</t>
  </si>
  <si>
    <t xml:space="preserve">     7 cinnamon teal</t>
  </si>
  <si>
    <t xml:space="preserve">     2 redheads</t>
  </si>
  <si>
    <t xml:space="preserve">     2 ruddy ducks (courtship)</t>
  </si>
  <si>
    <t xml:space="preserve">     1 pintail</t>
  </si>
  <si>
    <t>Pond #5 – 14 gadwall</t>
  </si>
  <si>
    <t xml:space="preserve">       4 cinnamon teal</t>
  </si>
  <si>
    <t>w. Co. pond – 3 Canada geese</t>
  </si>
  <si>
    <t>e. Co. pond – 16 gadwall</t>
  </si>
  <si>
    <t xml:space="preserve">            6 cinnamon teal</t>
  </si>
  <si>
    <t xml:space="preserve">            3 white-faced ibis</t>
  </si>
  <si>
    <t>6/2/2003 sunny, warm, calm</t>
  </si>
  <si>
    <t>Pond #2 – 2 cinnamon teal</t>
  </si>
  <si>
    <t xml:space="preserve">    2 white-faced ibis</t>
  </si>
  <si>
    <t xml:space="preserve">    1 black-crowned night heron</t>
  </si>
  <si>
    <t>Pond #5 – 3 gadwall</t>
  </si>
  <si>
    <t>w. Co. pond – 2 gadwall</t>
  </si>
  <si>
    <t xml:space="preserve">           4 great egrets</t>
  </si>
  <si>
    <t xml:space="preserve">          2 black-crowned night herons</t>
  </si>
  <si>
    <t>7/14/2003 – sunny, hot, calm</t>
  </si>
  <si>
    <t>nesting success for 2003 season (broods @ number of ducklings)</t>
  </si>
  <si>
    <t>Pond #1 – gadwall 1@ 12</t>
  </si>
  <si>
    <t>Pond #2 – gadwall 1 @ 9</t>
  </si>
  <si>
    <t>Pond #3 – gadwall 1 @ 10</t>
  </si>
  <si>
    <t>Pond #4 – ruddy duck 1 @ 2</t>
  </si>
  <si>
    <t>Pond #5 – gadwall 3 or 4 @ 26</t>
  </si>
  <si>
    <t>Barrow-pit pond – 0</t>
  </si>
  <si>
    <t>w. Co. pond – gadwall 1 @ 12</t>
  </si>
  <si>
    <t>pintail 1 @ 6</t>
  </si>
  <si>
    <t>e. Co. pond – gadwall 2 @ 15</t>
  </si>
  <si>
    <t>total – 93 as of 7/14/2003</t>
  </si>
  <si>
    <t>9/10/2003 – clear, cool, calm</t>
  </si>
  <si>
    <t>Pond #1 – 4 gadwall</t>
  </si>
  <si>
    <t xml:space="preserve">     1 widgeon</t>
  </si>
  <si>
    <t>Pond #2 – 6 gadwall</t>
  </si>
  <si>
    <t>Pond #3 – 2 gadwall</t>
  </si>
  <si>
    <t>Pond #4 – 6 ruddy ducks (4 ducklings)</t>
  </si>
  <si>
    <t xml:space="preserve">     3 mallards</t>
  </si>
  <si>
    <t>w. Co. pond – 64 shovelers</t>
  </si>
  <si>
    <t xml:space="preserve">           28 gadwall</t>
  </si>
  <si>
    <t xml:space="preserve">           23 cinnamon teal</t>
  </si>
  <si>
    <t xml:space="preserve">             6 mallards</t>
  </si>
  <si>
    <t>e. Co. pond - 0</t>
  </si>
  <si>
    <t>DeChambeau Ponds and County Ponds monitoring – 2004</t>
  </si>
  <si>
    <t>3/23/2004 – warm, clear, calm</t>
  </si>
  <si>
    <t>Pond #1 – 11 cinnamon teal</t>
  </si>
  <si>
    <t xml:space="preserve">       1 shoveler</t>
  </si>
  <si>
    <t>Pond #4 – 6 mallards</t>
  </si>
  <si>
    <t xml:space="preserve">    8 cinnamon teal</t>
  </si>
  <si>
    <t xml:space="preserve">    4 gadwall</t>
  </si>
  <si>
    <t>Pond #5 – 2 gadwall</t>
  </si>
  <si>
    <t>w. Co. pond – 15 mallards</t>
  </si>
  <si>
    <t xml:space="preserve">  </t>
  </si>
  <si>
    <t>18 cinnamon teal</t>
  </si>
  <si>
    <t xml:space="preserve"> 5 gadwall</t>
  </si>
  <si>
    <t>e. Co. pond – 7 mallards</t>
  </si>
  <si>
    <t xml:space="preserve">          5 cinnamon teal</t>
  </si>
  <si>
    <t>Total waterfowl - 86</t>
  </si>
  <si>
    <t>3/29/2003 – warm, high overcast, calm</t>
  </si>
  <si>
    <t>Pond #1 – 9 cinnamon teal</t>
  </si>
  <si>
    <t xml:space="preserve">     1 shoveler</t>
  </si>
  <si>
    <t>Pond #3 – 2 coots</t>
  </si>
  <si>
    <t>Pond #4 – 14 cinnamon teal</t>
  </si>
  <si>
    <t xml:space="preserve">      8 mallards</t>
  </si>
  <si>
    <t xml:space="preserve">      2 buffleheads</t>
  </si>
  <si>
    <t>Pond #5 – 1 cinnamon teal</t>
  </si>
  <si>
    <t>w. Co. pond – 24 cinnamon teal</t>
  </si>
  <si>
    <t xml:space="preserve">  6 gadwall</t>
  </si>
  <si>
    <t xml:space="preserve">  1 snipe</t>
  </si>
  <si>
    <t>e. Co. pond – 15 cinnamon teal</t>
  </si>
  <si>
    <t>2 mallards</t>
  </si>
  <si>
    <t>2 Canada geese</t>
  </si>
  <si>
    <t>2 dowitchers (short-billed?)</t>
  </si>
  <si>
    <t>1 snipe</t>
  </si>
  <si>
    <t>Total waterfowl - 114</t>
  </si>
  <si>
    <t>note: lots of violet-green swallows, 1 Say’s phoebe at DeChambeau ponds</t>
  </si>
  <si>
    <t>4/13/2004 – 7:30am – cool, calm, overcast</t>
  </si>
  <si>
    <t xml:space="preserve">     7 black-necked stilts</t>
  </si>
  <si>
    <t xml:space="preserve">     2 shovelers</t>
  </si>
  <si>
    <t>w. Co. pond – 4 gadwall</t>
  </si>
  <si>
    <t>4 cinnamon teal</t>
  </si>
  <si>
    <t>e. Co. pond – 2 mallards</t>
  </si>
  <si>
    <t>Total waterfowl – 52</t>
  </si>
  <si>
    <t>Total shorebirds – 7</t>
  </si>
  <si>
    <t>Note: lots of movement on and off ponds – (i.e. 8:00 am Sunday there were 38 ducks on pond #3)</t>
  </si>
  <si>
    <t>Waterfowl Observations at DeChambeau Ponds and County Ponds – 2005</t>
  </si>
  <si>
    <t>Pond #2 – 16 cinnamon teal</t>
  </si>
  <si>
    <t xml:space="preserve">     4 widgeon</t>
  </si>
  <si>
    <t>Pond #4 – 38 cinnamon teal</t>
  </si>
  <si>
    <t xml:space="preserve">      18 mallards</t>
  </si>
  <si>
    <t xml:space="preserve">      40 green-winged teal</t>
  </si>
  <si>
    <t xml:space="preserve">       10 buffleheads</t>
  </si>
  <si>
    <t xml:space="preserve">      26 widgeon</t>
  </si>
  <si>
    <t xml:space="preserve">        6 ring-necked ducks</t>
  </si>
  <si>
    <t xml:space="preserve">        4 ruddy ducks</t>
  </si>
  <si>
    <t>West Co. Pond – 46 cinnamon teal</t>
  </si>
  <si>
    <t xml:space="preserve">    30 green-winged teal</t>
  </si>
  <si>
    <t xml:space="preserve">    27 mallards</t>
  </si>
  <si>
    <t xml:space="preserve">      1 Canada goose</t>
  </si>
  <si>
    <t xml:space="preserve">      1 snow goose</t>
  </si>
  <si>
    <t xml:space="preserve">     28 widgeon</t>
  </si>
  <si>
    <t xml:space="preserve">       8 pintails</t>
  </si>
  <si>
    <t xml:space="preserve">      22 shovelers</t>
  </si>
  <si>
    <t>East Co. pond – 3 Canada geese</t>
  </si>
  <si>
    <t xml:space="preserve">  38 green-winged teal</t>
  </si>
  <si>
    <t xml:space="preserve">  28 cinnamon teal</t>
  </si>
  <si>
    <t xml:space="preserve">    9 pintails</t>
  </si>
  <si>
    <t xml:space="preserve">  26 widgeon</t>
  </si>
  <si>
    <t xml:space="preserve">    9 ruddy ducks</t>
  </si>
  <si>
    <t xml:space="preserve">  20 shovelers</t>
  </si>
  <si>
    <t>gadwall</t>
  </si>
  <si>
    <t>redhead</t>
  </si>
  <si>
    <t>killdeer</t>
  </si>
  <si>
    <t>Say's Phoebe</t>
  </si>
  <si>
    <t>Pied-billed Grebe</t>
  </si>
  <si>
    <t>Sora</t>
  </si>
  <si>
    <t>Snowy Egret</t>
  </si>
  <si>
    <t>gadwall brood chicks</t>
  </si>
  <si>
    <t>coot brood chicks</t>
  </si>
  <si>
    <t>Blue-winged Teal</t>
  </si>
  <si>
    <t>ruddy duck brood chicks</t>
  </si>
  <si>
    <t>3+</t>
  </si>
  <si>
    <t>Bufflehead</t>
  </si>
  <si>
    <t>Wood Duck</t>
  </si>
  <si>
    <t>Barrow's Goldeneye</t>
  </si>
  <si>
    <t>Snow Goose</t>
  </si>
  <si>
    <t>Greater Yellowlegs</t>
  </si>
  <si>
    <t>Ross' Geese</t>
  </si>
  <si>
    <t>Scaup sp.</t>
  </si>
  <si>
    <t>White-faced Ibis</t>
  </si>
  <si>
    <t>Black-crowned Night Heron</t>
  </si>
  <si>
    <t>Great Egret</t>
  </si>
  <si>
    <t>10+</t>
  </si>
  <si>
    <t>pintail brood chicks</t>
  </si>
  <si>
    <t>Dowitchers</t>
  </si>
  <si>
    <t>Black-necked Stilt</t>
  </si>
  <si>
    <t>Present</t>
  </si>
  <si>
    <t>Maximum counted</t>
  </si>
  <si>
    <t>Average counted</t>
  </si>
  <si>
    <t>Minimum counted</t>
  </si>
  <si>
    <t>Counts</t>
  </si>
  <si>
    <t>DeChambeau and County Ponds Waterfowl Counts (from USFS)</t>
  </si>
  <si>
    <t>Totals</t>
  </si>
  <si>
    <t>(3/15)</t>
  </si>
  <si>
    <t>(2/23)</t>
  </si>
  <si>
    <t>(3/17)</t>
  </si>
  <si>
    <t>(6/2)</t>
  </si>
  <si>
    <t>(3/29)</t>
  </si>
  <si>
    <t>(4/13)</t>
  </si>
  <si>
    <t>3/23-4/13</t>
  </si>
  <si>
    <t>3/21</t>
  </si>
  <si>
    <t>3/16-9/10</t>
  </si>
  <si>
    <t>2/23-11/4</t>
  </si>
  <si>
    <t>Max</t>
  </si>
  <si>
    <t>Avg</t>
  </si>
  <si>
    <t>Min</t>
  </si>
  <si>
    <t>from</t>
  </si>
  <si>
    <t>on</t>
  </si>
  <si>
    <t>% of cnts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</si>
</sst>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5" fontId="1" fillId="0" borderId="0" xfId="0" applyNumberFormat="1" applyFont="1" applyAlignment="1">
      <alignment/>
    </xf>
    <xf numFmtId="168" fontId="0" fillId="0" borderId="0" xfId="0" applyNumberFormat="1" applyBorder="1" applyAlignment="1">
      <alignment/>
    </xf>
    <xf numFmtId="14" fontId="0" fillId="0" borderId="1" xfId="0" applyNumberFormat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168" fontId="0" fillId="0" borderId="3" xfId="0" applyNumberForma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16" fontId="5" fillId="0" borderId="9" xfId="0" applyNumberFormat="1" applyFont="1" applyBorder="1" applyAlignment="1" quotePrefix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1" fontId="0" fillId="0" borderId="9" xfId="0" applyNumberFormat="1" applyBorder="1" applyAlignment="1">
      <alignment/>
    </xf>
    <xf numFmtId="1" fontId="5" fillId="0" borderId="9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6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4.8515625" style="1" customWidth="1"/>
    <col min="2" max="2" width="8.57421875" style="4" customWidth="1"/>
    <col min="3" max="4" width="4.8515625" style="4" customWidth="1"/>
    <col min="5" max="5" width="4.8515625" style="1" customWidth="1"/>
    <col min="6" max="6" width="8.8515625" style="4" customWidth="1"/>
    <col min="7" max="8" width="4.8515625" style="4" customWidth="1"/>
    <col min="9" max="9" width="5.00390625" style="1" customWidth="1"/>
    <col min="10" max="10" width="9.00390625" style="4" customWidth="1"/>
    <col min="11" max="12" width="4.8515625" style="4" customWidth="1"/>
    <col min="13" max="13" width="4.8515625" style="1" customWidth="1"/>
    <col min="14" max="14" width="8.421875" style="4" customWidth="1"/>
    <col min="15" max="16" width="4.8515625" style="4" customWidth="1"/>
    <col min="17" max="17" width="4.8515625" style="1" customWidth="1"/>
    <col min="18" max="18" width="6.7109375" style="4" customWidth="1"/>
    <col min="19" max="19" width="10.421875" style="0" customWidth="1"/>
    <col min="20" max="20" width="9.8515625" style="0" customWidth="1"/>
    <col min="34" max="34" width="9.140625" style="1" customWidth="1"/>
    <col min="43" max="43" width="9.140625" style="1" customWidth="1"/>
    <col min="46" max="46" width="9.140625" style="1" customWidth="1"/>
  </cols>
  <sheetData>
    <row r="1" spans="1:46" s="23" customFormat="1" ht="13.5" thickBot="1">
      <c r="A1" s="21" t="s">
        <v>456</v>
      </c>
      <c r="AT1" s="24"/>
    </row>
    <row r="2" spans="1:47" s="29" customFormat="1" ht="12.75">
      <c r="A2" s="25" t="s">
        <v>224</v>
      </c>
      <c r="B2" s="26">
        <v>2002</v>
      </c>
      <c r="C2" s="26"/>
      <c r="D2" s="27"/>
      <c r="E2" s="25"/>
      <c r="F2" s="26">
        <v>2003</v>
      </c>
      <c r="G2" s="26"/>
      <c r="H2" s="27"/>
      <c r="I2" s="25"/>
      <c r="J2" s="26">
        <v>2004</v>
      </c>
      <c r="K2" s="26"/>
      <c r="L2" s="27"/>
      <c r="M2" s="25"/>
      <c r="N2" s="28">
        <v>2005</v>
      </c>
      <c r="O2" s="26"/>
      <c r="P2" s="27"/>
      <c r="Q2" s="25"/>
      <c r="S2" s="29" t="s">
        <v>1</v>
      </c>
      <c r="AH2" s="30"/>
      <c r="AI2" s="29">
        <v>2003</v>
      </c>
      <c r="AQ2" s="30"/>
      <c r="AR2" s="29">
        <v>2004</v>
      </c>
      <c r="AT2" s="30"/>
      <c r="AU2" s="29">
        <v>2005</v>
      </c>
    </row>
    <row r="3" spans="1:46" s="35" customFormat="1" ht="12.75">
      <c r="A3" s="31" t="s">
        <v>455</v>
      </c>
      <c r="B3" s="32">
        <v>16</v>
      </c>
      <c r="C3" s="32" t="s">
        <v>471</v>
      </c>
      <c r="D3" s="32" t="s">
        <v>467</v>
      </c>
      <c r="E3" s="31"/>
      <c r="F3" s="32">
        <v>9</v>
      </c>
      <c r="G3" s="32" t="s">
        <v>471</v>
      </c>
      <c r="H3" s="32" t="s">
        <v>466</v>
      </c>
      <c r="I3" s="31"/>
      <c r="J3" s="32">
        <v>3</v>
      </c>
      <c r="K3" s="32" t="s">
        <v>471</v>
      </c>
      <c r="L3" s="32" t="s">
        <v>464</v>
      </c>
      <c r="M3" s="31"/>
      <c r="N3" s="33">
        <v>1</v>
      </c>
      <c r="O3" s="32" t="s">
        <v>472</v>
      </c>
      <c r="P3" s="34" t="s">
        <v>465</v>
      </c>
      <c r="Q3" s="31"/>
      <c r="AH3" s="36"/>
      <c r="AQ3" s="36"/>
      <c r="AT3" s="36"/>
    </row>
    <row r="4" spans="1:46" s="35" customFormat="1" ht="12.75">
      <c r="A4" s="31" t="s">
        <v>452</v>
      </c>
      <c r="B4" s="38">
        <f>C45</f>
        <v>238</v>
      </c>
      <c r="C4" s="32" t="s">
        <v>472</v>
      </c>
      <c r="D4" s="32" t="s">
        <v>458</v>
      </c>
      <c r="E4" s="31"/>
      <c r="F4" s="38">
        <f>G45</f>
        <v>276</v>
      </c>
      <c r="G4" s="32" t="s">
        <v>472</v>
      </c>
      <c r="H4" s="32" t="s">
        <v>460</v>
      </c>
      <c r="I4" s="31"/>
      <c r="J4" s="38">
        <f>K45</f>
        <v>117</v>
      </c>
      <c r="K4" s="32" t="s">
        <v>472</v>
      </c>
      <c r="L4" s="32" t="s">
        <v>462</v>
      </c>
      <c r="M4" s="31"/>
      <c r="N4" s="38">
        <f>O45</f>
        <v>480</v>
      </c>
      <c r="O4" s="32"/>
      <c r="P4" s="37"/>
      <c r="Q4" s="31"/>
      <c r="AH4" s="36"/>
      <c r="AQ4" s="36"/>
      <c r="AT4" s="36"/>
    </row>
    <row r="5" spans="1:46" s="35" customFormat="1" ht="12.75">
      <c r="A5" s="31" t="s">
        <v>453</v>
      </c>
      <c r="B5" s="38">
        <f>D45</f>
        <v>130.0625</v>
      </c>
      <c r="C5" s="32"/>
      <c r="D5" s="37"/>
      <c r="E5" s="31"/>
      <c r="F5" s="38">
        <f>H45</f>
        <v>157.33333333333334</v>
      </c>
      <c r="G5" s="32"/>
      <c r="H5" s="37"/>
      <c r="I5" s="31"/>
      <c r="J5" s="38">
        <f>L45</f>
        <v>85.33333333333333</v>
      </c>
      <c r="K5" s="32"/>
      <c r="L5" s="37"/>
      <c r="M5" s="31"/>
      <c r="N5" s="38">
        <f>P45</f>
        <v>480</v>
      </c>
      <c r="O5" s="32"/>
      <c r="P5" s="37"/>
      <c r="Q5" s="31"/>
      <c r="AH5" s="36"/>
      <c r="AQ5" s="36"/>
      <c r="AT5" s="36"/>
    </row>
    <row r="6" spans="1:46" s="23" customFormat="1" ht="13.5" thickBot="1">
      <c r="A6" s="20" t="s">
        <v>454</v>
      </c>
      <c r="B6" s="39">
        <f>E45</f>
        <v>25</v>
      </c>
      <c r="C6" s="21" t="s">
        <v>472</v>
      </c>
      <c r="D6" s="21" t="s">
        <v>459</v>
      </c>
      <c r="E6" s="20"/>
      <c r="F6" s="39">
        <f>I45</f>
        <v>39</v>
      </c>
      <c r="G6" s="21" t="s">
        <v>472</v>
      </c>
      <c r="H6" s="21" t="s">
        <v>461</v>
      </c>
      <c r="I6" s="20"/>
      <c r="J6" s="39">
        <f>M45</f>
        <v>55</v>
      </c>
      <c r="K6" s="21" t="s">
        <v>472</v>
      </c>
      <c r="L6" s="21" t="s">
        <v>463</v>
      </c>
      <c r="M6" s="20"/>
      <c r="N6" s="39">
        <f>Q45</f>
        <v>480</v>
      </c>
      <c r="O6" s="21"/>
      <c r="P6" s="22"/>
      <c r="Q6" s="20"/>
      <c r="AH6" s="24"/>
      <c r="AQ6" s="24"/>
      <c r="AT6" s="24"/>
    </row>
    <row r="7" spans="1:47" ht="12.75">
      <c r="A7" s="11"/>
      <c r="B7" s="4" t="s">
        <v>473</v>
      </c>
      <c r="F7" s="4" t="s">
        <v>473</v>
      </c>
      <c r="J7" s="4" t="s">
        <v>473</v>
      </c>
      <c r="N7" s="4" t="s">
        <v>473</v>
      </c>
      <c r="Q7" s="16"/>
      <c r="R7" s="8"/>
      <c r="S7" s="3">
        <v>37310</v>
      </c>
      <c r="T7" s="3">
        <v>37314</v>
      </c>
      <c r="U7" s="3">
        <v>37327</v>
      </c>
      <c r="V7" s="3">
        <v>37330</v>
      </c>
      <c r="W7" s="3">
        <v>37333</v>
      </c>
      <c r="X7" s="3">
        <v>37335</v>
      </c>
      <c r="Y7" s="3">
        <v>37342</v>
      </c>
      <c r="Z7" s="3">
        <v>37356</v>
      </c>
      <c r="AA7" s="3">
        <v>37364</v>
      </c>
      <c r="AB7" s="3">
        <v>37368</v>
      </c>
      <c r="AC7" s="3">
        <v>37376</v>
      </c>
      <c r="AD7" s="3">
        <v>37438</v>
      </c>
      <c r="AE7" s="3">
        <v>37442</v>
      </c>
      <c r="AF7" s="3">
        <v>37448</v>
      </c>
      <c r="AG7" s="3">
        <v>37473</v>
      </c>
      <c r="AH7" s="7">
        <v>37564</v>
      </c>
      <c r="AI7" s="3">
        <v>37696</v>
      </c>
      <c r="AJ7" s="3">
        <v>37697</v>
      </c>
      <c r="AK7" s="3">
        <v>37704</v>
      </c>
      <c r="AL7" s="3">
        <v>37708</v>
      </c>
      <c r="AM7" s="3">
        <v>37742</v>
      </c>
      <c r="AN7" s="3">
        <v>37746</v>
      </c>
      <c r="AO7" s="3">
        <v>37774</v>
      </c>
      <c r="AP7" s="3">
        <v>37816</v>
      </c>
      <c r="AQ7" s="7">
        <v>37874</v>
      </c>
      <c r="AR7" s="3">
        <v>38069</v>
      </c>
      <c r="AS7" s="3">
        <v>38075</v>
      </c>
      <c r="AT7" s="7">
        <v>38090</v>
      </c>
      <c r="AU7" s="3">
        <v>38432</v>
      </c>
    </row>
    <row r="8" spans="1:46" s="17" customFormat="1" ht="12.75">
      <c r="A8" s="11" t="s">
        <v>0</v>
      </c>
      <c r="B8" s="17" t="s">
        <v>451</v>
      </c>
      <c r="C8" s="17" t="s">
        <v>468</v>
      </c>
      <c r="D8" s="17" t="s">
        <v>469</v>
      </c>
      <c r="E8" s="11" t="s">
        <v>470</v>
      </c>
      <c r="F8" s="18" t="s">
        <v>451</v>
      </c>
      <c r="G8" s="17" t="s">
        <v>468</v>
      </c>
      <c r="H8" s="17" t="s">
        <v>469</v>
      </c>
      <c r="I8" s="11" t="s">
        <v>470</v>
      </c>
      <c r="J8" s="18" t="s">
        <v>451</v>
      </c>
      <c r="K8" s="17" t="s">
        <v>468</v>
      </c>
      <c r="L8" s="17" t="s">
        <v>469</v>
      </c>
      <c r="M8" s="11" t="s">
        <v>470</v>
      </c>
      <c r="N8" s="18" t="s">
        <v>451</v>
      </c>
      <c r="O8" s="17" t="s">
        <v>468</v>
      </c>
      <c r="P8" s="17" t="s">
        <v>469</v>
      </c>
      <c r="Q8" s="11" t="s">
        <v>470</v>
      </c>
      <c r="AH8" s="11"/>
      <c r="AQ8" s="11"/>
      <c r="AT8" s="11"/>
    </row>
    <row r="9" spans="1:47" ht="12.75">
      <c r="A9" s="1" t="s">
        <v>223</v>
      </c>
      <c r="B9" s="10">
        <f>(COUNT($S9:$AH9))/16</f>
        <v>0.8125</v>
      </c>
      <c r="C9" s="9">
        <f>MAX($S9:$AH9)</f>
        <v>146</v>
      </c>
      <c r="D9" s="9">
        <f>SUM($S9:$AH9)/16</f>
        <v>49.8125</v>
      </c>
      <c r="E9" s="15">
        <f>MIN($S9:$AH9)</f>
        <v>1</v>
      </c>
      <c r="F9" s="10">
        <f>(COUNT($AI9:$AQ9))/9</f>
        <v>0.8888888888888888</v>
      </c>
      <c r="G9" s="9">
        <f>MAX($AI9:$AQ9)</f>
        <v>146</v>
      </c>
      <c r="H9" s="9">
        <f>SUM($AI9:$AQ9)/9</f>
        <v>70</v>
      </c>
      <c r="I9" s="15">
        <f>MIN($AI9:$AQ9)</f>
        <v>6</v>
      </c>
      <c r="J9" s="10">
        <f>(COUNT($AR9:$AT9))/3</f>
        <v>1</v>
      </c>
      <c r="K9" s="9">
        <f>MAX($AR9:$AT9)</f>
        <v>69</v>
      </c>
      <c r="L9" s="9">
        <f>SUM($AR9:$AT9)/3</f>
        <v>46.333333333333336</v>
      </c>
      <c r="M9" s="15">
        <f>MIN($AR9:$AT9)</f>
        <v>26</v>
      </c>
      <c r="N9" s="9"/>
      <c r="O9" s="9">
        <f>SUM($AU9)</f>
        <v>138</v>
      </c>
      <c r="P9" s="9">
        <f>SUM($AU9)</f>
        <v>138</v>
      </c>
      <c r="Q9" s="15">
        <f>SUM($AU9)</f>
        <v>138</v>
      </c>
      <c r="R9" s="6"/>
      <c r="T9">
        <v>23</v>
      </c>
      <c r="U9">
        <v>146</v>
      </c>
      <c r="V9">
        <v>136</v>
      </c>
      <c r="W9">
        <v>79</v>
      </c>
      <c r="X9">
        <v>123</v>
      </c>
      <c r="Y9">
        <v>69</v>
      </c>
      <c r="Z9">
        <v>42</v>
      </c>
      <c r="AA9">
        <v>43</v>
      </c>
      <c r="AB9">
        <v>64</v>
      </c>
      <c r="AC9">
        <v>59</v>
      </c>
      <c r="AD9">
        <v>2</v>
      </c>
      <c r="AE9">
        <v>1</v>
      </c>
      <c r="AH9" s="1">
        <v>10</v>
      </c>
      <c r="AI9">
        <v>128</v>
      </c>
      <c r="AJ9">
        <v>139</v>
      </c>
      <c r="AK9">
        <v>146</v>
      </c>
      <c r="AL9">
        <v>120</v>
      </c>
      <c r="AM9">
        <v>36</v>
      </c>
      <c r="AN9">
        <v>32</v>
      </c>
      <c r="AO9">
        <v>6</v>
      </c>
      <c r="AQ9" s="1">
        <v>23</v>
      </c>
      <c r="AR9" s="8">
        <v>44</v>
      </c>
      <c r="AS9" s="8">
        <v>69</v>
      </c>
      <c r="AT9" s="16">
        <v>26</v>
      </c>
      <c r="AU9" s="8">
        <v>138</v>
      </c>
    </row>
    <row r="10" spans="1:46" ht="12.75">
      <c r="A10" s="1" t="s">
        <v>425</v>
      </c>
      <c r="B10" s="10">
        <f aca="true" t="shared" si="0" ref="B10:B43">(COUNT($S10:$AH10))/16</f>
        <v>0.625</v>
      </c>
      <c r="C10" s="9">
        <f aca="true" t="shared" si="1" ref="C10:C45">MAX($S10:$AH10)</f>
        <v>93</v>
      </c>
      <c r="D10" s="9">
        <f aca="true" t="shared" si="2" ref="D10:D45">SUM($S10:$AH10)/16</f>
        <v>19.8125</v>
      </c>
      <c r="E10" s="15">
        <f aca="true" t="shared" si="3" ref="E10:E45">MIN($S10:$AH10)</f>
        <v>9</v>
      </c>
      <c r="F10" s="10">
        <f aca="true" t="shared" si="4" ref="F10:F43">(COUNT($AI10:$AQ10))/9</f>
        <v>0.5555555555555556</v>
      </c>
      <c r="G10" s="9">
        <f aca="true" t="shared" si="5" ref="G10:G45">MAX($AI10:$AQ10)</f>
        <v>58</v>
      </c>
      <c r="H10" s="9">
        <f aca="true" t="shared" si="6" ref="H10:H45">SUM($AI10:$AQ10)/9</f>
        <v>21</v>
      </c>
      <c r="I10" s="15">
        <f aca="true" t="shared" si="7" ref="I10:I45">MIN($AI10:$AQ10)</f>
        <v>16</v>
      </c>
      <c r="J10" s="10">
        <f aca="true" t="shared" si="8" ref="J10:J43">(COUNT($AR10:$AT10))/3</f>
        <v>1</v>
      </c>
      <c r="K10" s="9">
        <f aca="true" t="shared" si="9" ref="K10:K45">MAX($AR10:$AT10)</f>
        <v>11</v>
      </c>
      <c r="L10" s="9">
        <f aca="true" t="shared" si="10" ref="L10:L45">SUM($AR10:$AT10)/3</f>
        <v>9.666666666666666</v>
      </c>
      <c r="M10" s="15">
        <f aca="true" t="shared" si="11" ref="M10:M45">MIN($AR10:$AT10)</f>
        <v>8</v>
      </c>
      <c r="N10" s="9"/>
      <c r="O10" s="9">
        <f aca="true" t="shared" si="12" ref="O10:Q45">SUM($AU10)</f>
        <v>0</v>
      </c>
      <c r="P10" s="9">
        <f t="shared" si="12"/>
        <v>0</v>
      </c>
      <c r="Q10" s="15">
        <f t="shared" si="12"/>
        <v>0</v>
      </c>
      <c r="R10" s="6"/>
      <c r="Y10">
        <v>10</v>
      </c>
      <c r="Z10">
        <v>9</v>
      </c>
      <c r="AA10">
        <v>22</v>
      </c>
      <c r="AB10">
        <v>24</v>
      </c>
      <c r="AC10">
        <v>93</v>
      </c>
      <c r="AD10">
        <v>24</v>
      </c>
      <c r="AE10">
        <v>12</v>
      </c>
      <c r="AF10">
        <v>22</v>
      </c>
      <c r="AG10">
        <v>84</v>
      </c>
      <c r="AH10" s="1">
        <v>17</v>
      </c>
      <c r="AL10">
        <v>16</v>
      </c>
      <c r="AM10">
        <v>58</v>
      </c>
      <c r="AN10">
        <v>52</v>
      </c>
      <c r="AO10">
        <v>19</v>
      </c>
      <c r="AP10" t="s">
        <v>447</v>
      </c>
      <c r="AQ10" s="1">
        <v>44</v>
      </c>
      <c r="AR10" s="8">
        <v>11</v>
      </c>
      <c r="AS10" s="8">
        <v>8</v>
      </c>
      <c r="AT10" s="16">
        <v>10</v>
      </c>
    </row>
    <row r="11" spans="1:42" ht="12.75">
      <c r="A11" s="1" t="s">
        <v>432</v>
      </c>
      <c r="B11" s="10">
        <f t="shared" si="0"/>
        <v>0.25</v>
      </c>
      <c r="C11" s="9">
        <f t="shared" si="1"/>
        <v>75</v>
      </c>
      <c r="D11" s="9">
        <f t="shared" si="2"/>
        <v>10</v>
      </c>
      <c r="E11" s="15">
        <f t="shared" si="3"/>
        <v>19</v>
      </c>
      <c r="F11" s="10">
        <f t="shared" si="4"/>
        <v>0.1111111111111111</v>
      </c>
      <c r="G11" s="9">
        <f t="shared" si="5"/>
        <v>84</v>
      </c>
      <c r="H11" s="9">
        <f t="shared" si="6"/>
        <v>9.333333333333334</v>
      </c>
      <c r="I11" s="15">
        <f t="shared" si="7"/>
        <v>84</v>
      </c>
      <c r="J11" s="10">
        <f t="shared" si="8"/>
        <v>0</v>
      </c>
      <c r="K11" s="9">
        <f t="shared" si="9"/>
        <v>0</v>
      </c>
      <c r="L11" s="9">
        <f t="shared" si="10"/>
        <v>0</v>
      </c>
      <c r="M11" s="15">
        <f t="shared" si="11"/>
        <v>0</v>
      </c>
      <c r="N11" s="9"/>
      <c r="O11" s="9">
        <f t="shared" si="12"/>
        <v>0</v>
      </c>
      <c r="P11" s="9">
        <f t="shared" si="12"/>
        <v>0</v>
      </c>
      <c r="Q11" s="15">
        <f t="shared" si="12"/>
        <v>0</v>
      </c>
      <c r="R11" s="6"/>
      <c r="AD11">
        <v>19</v>
      </c>
      <c r="AE11">
        <v>22</v>
      </c>
      <c r="AF11">
        <v>44</v>
      </c>
      <c r="AG11">
        <v>75</v>
      </c>
      <c r="AP11">
        <v>84</v>
      </c>
    </row>
    <row r="12" spans="1:47" ht="12.75">
      <c r="A12" s="1" t="s">
        <v>231</v>
      </c>
      <c r="B12" s="10">
        <f t="shared" si="0"/>
        <v>0.6875</v>
      </c>
      <c r="C12" s="9">
        <f t="shared" si="1"/>
        <v>80</v>
      </c>
      <c r="D12" s="9">
        <f t="shared" si="2"/>
        <v>18.0625</v>
      </c>
      <c r="E12" s="15">
        <f t="shared" si="3"/>
        <v>2</v>
      </c>
      <c r="F12" s="10">
        <f t="shared" si="4"/>
        <v>0.8888888888888888</v>
      </c>
      <c r="G12" s="9">
        <f t="shared" si="5"/>
        <v>100</v>
      </c>
      <c r="H12" s="9">
        <f t="shared" si="6"/>
        <v>29.333333333333332</v>
      </c>
      <c r="I12" s="15">
        <f t="shared" si="7"/>
        <v>2</v>
      </c>
      <c r="J12" s="10">
        <f t="shared" si="8"/>
        <v>1</v>
      </c>
      <c r="K12" s="9">
        <f t="shared" si="9"/>
        <v>28</v>
      </c>
      <c r="L12" s="9">
        <f t="shared" si="10"/>
        <v>22.666666666666668</v>
      </c>
      <c r="M12" s="15">
        <f t="shared" si="11"/>
        <v>12</v>
      </c>
      <c r="N12" s="9"/>
      <c r="O12" s="9">
        <f t="shared" si="12"/>
        <v>51</v>
      </c>
      <c r="P12" s="9">
        <f t="shared" si="12"/>
        <v>51</v>
      </c>
      <c r="Q12" s="15">
        <f t="shared" si="12"/>
        <v>51</v>
      </c>
      <c r="R12" s="6"/>
      <c r="S12">
        <v>2</v>
      </c>
      <c r="T12">
        <v>13</v>
      </c>
      <c r="U12">
        <v>33</v>
      </c>
      <c r="V12">
        <v>76</v>
      </c>
      <c r="W12">
        <v>80</v>
      </c>
      <c r="X12">
        <v>52</v>
      </c>
      <c r="Y12">
        <v>3</v>
      </c>
      <c r="Z12">
        <v>14</v>
      </c>
      <c r="AA12">
        <v>4</v>
      </c>
      <c r="AB12">
        <v>8</v>
      </c>
      <c r="AC12">
        <v>4</v>
      </c>
      <c r="AI12">
        <v>70</v>
      </c>
      <c r="AJ12">
        <v>100</v>
      </c>
      <c r="AK12">
        <v>7</v>
      </c>
      <c r="AL12">
        <v>69</v>
      </c>
      <c r="AM12">
        <v>6</v>
      </c>
      <c r="AN12">
        <v>2</v>
      </c>
      <c r="AO12">
        <v>4</v>
      </c>
      <c r="AQ12" s="1">
        <v>6</v>
      </c>
      <c r="AR12" s="8">
        <v>28</v>
      </c>
      <c r="AS12" s="8">
        <v>28</v>
      </c>
      <c r="AT12" s="16">
        <v>12</v>
      </c>
      <c r="AU12" s="8">
        <v>51</v>
      </c>
    </row>
    <row r="13" spans="1:45" ht="12.75">
      <c r="A13" s="1" t="s">
        <v>230</v>
      </c>
      <c r="B13" s="10">
        <f t="shared" si="0"/>
        <v>0.875</v>
      </c>
      <c r="C13" s="9">
        <f t="shared" si="1"/>
        <v>32</v>
      </c>
      <c r="D13" s="9">
        <f t="shared" si="2"/>
        <v>12.5625</v>
      </c>
      <c r="E13" s="15">
        <f t="shared" si="3"/>
        <v>4</v>
      </c>
      <c r="F13" s="10">
        <f t="shared" si="4"/>
        <v>0</v>
      </c>
      <c r="G13" s="9">
        <f t="shared" si="5"/>
        <v>0</v>
      </c>
      <c r="H13" s="9">
        <f t="shared" si="6"/>
        <v>0</v>
      </c>
      <c r="I13" s="15">
        <f t="shared" si="7"/>
        <v>0</v>
      </c>
      <c r="J13" s="10">
        <f t="shared" si="8"/>
        <v>0.3333333333333333</v>
      </c>
      <c r="K13" s="9">
        <f t="shared" si="9"/>
        <v>2</v>
      </c>
      <c r="L13" s="9">
        <f t="shared" si="10"/>
        <v>0.6666666666666666</v>
      </c>
      <c r="M13" s="15">
        <f t="shared" si="11"/>
        <v>2</v>
      </c>
      <c r="N13" s="9"/>
      <c r="O13" s="9">
        <f t="shared" si="12"/>
        <v>0</v>
      </c>
      <c r="P13" s="9">
        <f t="shared" si="12"/>
        <v>0</v>
      </c>
      <c r="Q13" s="15">
        <f t="shared" si="12"/>
        <v>0</v>
      </c>
      <c r="R13" s="6"/>
      <c r="S13">
        <v>7</v>
      </c>
      <c r="U13">
        <v>11</v>
      </c>
      <c r="V13">
        <v>11</v>
      </c>
      <c r="W13">
        <v>11</v>
      </c>
      <c r="X13">
        <v>11</v>
      </c>
      <c r="Y13">
        <v>18</v>
      </c>
      <c r="Z13">
        <v>8</v>
      </c>
      <c r="AA13">
        <v>32</v>
      </c>
      <c r="AB13">
        <v>25</v>
      </c>
      <c r="AC13">
        <v>18</v>
      </c>
      <c r="AD13">
        <v>4</v>
      </c>
      <c r="AE13">
        <v>11</v>
      </c>
      <c r="AF13">
        <v>18</v>
      </c>
      <c r="AG13">
        <v>16</v>
      </c>
      <c r="AH13" s="1" t="s">
        <v>436</v>
      </c>
      <c r="AS13">
        <v>2</v>
      </c>
    </row>
    <row r="14" spans="1:32" ht="12.75">
      <c r="A14" s="1" t="s">
        <v>433</v>
      </c>
      <c r="B14" s="10">
        <f t="shared" si="0"/>
        <v>0.1875</v>
      </c>
      <c r="C14" s="9">
        <f t="shared" si="1"/>
        <v>28</v>
      </c>
      <c r="D14" s="9">
        <f t="shared" si="2"/>
        <v>3.3125</v>
      </c>
      <c r="E14" s="15">
        <f t="shared" si="3"/>
        <v>12</v>
      </c>
      <c r="F14" s="10">
        <f t="shared" si="4"/>
        <v>0</v>
      </c>
      <c r="G14" s="9">
        <f t="shared" si="5"/>
        <v>0</v>
      </c>
      <c r="H14" s="9">
        <f t="shared" si="6"/>
        <v>0</v>
      </c>
      <c r="I14" s="15">
        <f t="shared" si="7"/>
        <v>0</v>
      </c>
      <c r="J14" s="10">
        <f t="shared" si="8"/>
        <v>0</v>
      </c>
      <c r="K14" s="9">
        <f t="shared" si="9"/>
        <v>0</v>
      </c>
      <c r="L14" s="9">
        <f t="shared" si="10"/>
        <v>0</v>
      </c>
      <c r="M14" s="15">
        <f t="shared" si="11"/>
        <v>0</v>
      </c>
      <c r="N14" s="9"/>
      <c r="O14" s="9">
        <f t="shared" si="12"/>
        <v>0</v>
      </c>
      <c r="P14" s="9">
        <f t="shared" si="12"/>
        <v>0</v>
      </c>
      <c r="Q14" s="15">
        <f t="shared" si="12"/>
        <v>0</v>
      </c>
      <c r="R14" s="6"/>
      <c r="AD14">
        <v>28</v>
      </c>
      <c r="AE14">
        <v>12</v>
      </c>
      <c r="AF14">
        <v>13</v>
      </c>
    </row>
    <row r="15" spans="1:47" ht="12.75">
      <c r="A15" s="1" t="s">
        <v>222</v>
      </c>
      <c r="B15" s="10">
        <f t="shared" si="0"/>
        <v>0.5625</v>
      </c>
      <c r="C15" s="9">
        <f t="shared" si="1"/>
        <v>30</v>
      </c>
      <c r="D15" s="9">
        <f t="shared" si="2"/>
        <v>6.75</v>
      </c>
      <c r="E15" s="15">
        <f t="shared" si="3"/>
        <v>2</v>
      </c>
      <c r="F15" s="10">
        <f t="shared" si="4"/>
        <v>0.2222222222222222</v>
      </c>
      <c r="G15" s="9">
        <f t="shared" si="5"/>
        <v>14</v>
      </c>
      <c r="H15" s="9">
        <f t="shared" si="6"/>
        <v>2.888888888888889</v>
      </c>
      <c r="I15" s="15">
        <f t="shared" si="7"/>
        <v>12</v>
      </c>
      <c r="J15" s="10">
        <f t="shared" si="8"/>
        <v>0</v>
      </c>
      <c r="K15" s="9">
        <f t="shared" si="9"/>
        <v>0</v>
      </c>
      <c r="L15" s="9">
        <f t="shared" si="10"/>
        <v>0</v>
      </c>
      <c r="M15" s="15">
        <f t="shared" si="11"/>
        <v>0</v>
      </c>
      <c r="N15" s="9"/>
      <c r="O15" s="9">
        <f t="shared" si="12"/>
        <v>114</v>
      </c>
      <c r="P15" s="9">
        <f t="shared" si="12"/>
        <v>114</v>
      </c>
      <c r="Q15" s="15">
        <f t="shared" si="12"/>
        <v>114</v>
      </c>
      <c r="R15" s="6"/>
      <c r="S15">
        <v>3</v>
      </c>
      <c r="T15">
        <v>26</v>
      </c>
      <c r="U15">
        <v>16</v>
      </c>
      <c r="V15">
        <v>15</v>
      </c>
      <c r="W15">
        <v>30</v>
      </c>
      <c r="Y15">
        <v>12</v>
      </c>
      <c r="AC15">
        <v>2</v>
      </c>
      <c r="AD15">
        <v>2</v>
      </c>
      <c r="AH15" s="1">
        <v>2</v>
      </c>
      <c r="AI15">
        <v>14</v>
      </c>
      <c r="AJ15">
        <v>12</v>
      </c>
      <c r="AU15">
        <v>114</v>
      </c>
    </row>
    <row r="16" spans="1:47" ht="12.75">
      <c r="A16" s="1" t="s">
        <v>229</v>
      </c>
      <c r="B16" s="10">
        <f t="shared" si="0"/>
        <v>0.375</v>
      </c>
      <c r="C16" s="9">
        <f t="shared" si="1"/>
        <v>20</v>
      </c>
      <c r="D16" s="9">
        <f t="shared" si="2"/>
        <v>2.25</v>
      </c>
      <c r="E16" s="15">
        <f t="shared" si="3"/>
        <v>1</v>
      </c>
      <c r="F16" s="10">
        <f t="shared" si="4"/>
        <v>0.7777777777777778</v>
      </c>
      <c r="G16" s="9">
        <f t="shared" si="5"/>
        <v>12</v>
      </c>
      <c r="H16" s="9">
        <f t="shared" si="6"/>
        <v>3.888888888888889</v>
      </c>
      <c r="I16" s="15">
        <f t="shared" si="7"/>
        <v>1</v>
      </c>
      <c r="J16" s="10">
        <f t="shared" si="8"/>
        <v>0</v>
      </c>
      <c r="K16" s="9">
        <f t="shared" si="9"/>
        <v>0</v>
      </c>
      <c r="L16" s="9">
        <f t="shared" si="10"/>
        <v>0</v>
      </c>
      <c r="M16" s="15">
        <f t="shared" si="11"/>
        <v>0</v>
      </c>
      <c r="N16" s="9"/>
      <c r="O16" s="9">
        <f t="shared" si="12"/>
        <v>13</v>
      </c>
      <c r="P16" s="9">
        <f t="shared" si="12"/>
        <v>13</v>
      </c>
      <c r="Q16" s="15">
        <f t="shared" si="12"/>
        <v>13</v>
      </c>
      <c r="R16" s="6"/>
      <c r="T16">
        <v>9</v>
      </c>
      <c r="X16">
        <v>1</v>
      </c>
      <c r="AE16">
        <v>1</v>
      </c>
      <c r="AF16">
        <v>2</v>
      </c>
      <c r="AG16">
        <v>20</v>
      </c>
      <c r="AH16" s="1">
        <v>3</v>
      </c>
      <c r="AI16" s="8">
        <v>8</v>
      </c>
      <c r="AJ16" s="8">
        <v>12</v>
      </c>
      <c r="AL16">
        <v>8</v>
      </c>
      <c r="AM16">
        <v>2</v>
      </c>
      <c r="AN16">
        <v>2</v>
      </c>
      <c r="AP16">
        <v>1</v>
      </c>
      <c r="AQ16" s="1">
        <v>2</v>
      </c>
      <c r="AU16">
        <v>13</v>
      </c>
    </row>
    <row r="17" spans="1:43" ht="12.75">
      <c r="A17" s="1" t="s">
        <v>435</v>
      </c>
      <c r="B17" s="10">
        <f t="shared" si="0"/>
        <v>0.0625</v>
      </c>
      <c r="C17" s="9">
        <f t="shared" si="1"/>
        <v>12</v>
      </c>
      <c r="D17" s="9">
        <f t="shared" si="2"/>
        <v>0.75</v>
      </c>
      <c r="E17" s="15">
        <f t="shared" si="3"/>
        <v>12</v>
      </c>
      <c r="F17" s="10">
        <f t="shared" si="4"/>
        <v>0.2222222222222222</v>
      </c>
      <c r="G17" s="9">
        <f t="shared" si="5"/>
        <v>4</v>
      </c>
      <c r="H17" s="9">
        <f t="shared" si="6"/>
        <v>0.6666666666666666</v>
      </c>
      <c r="I17" s="15">
        <f t="shared" si="7"/>
        <v>2</v>
      </c>
      <c r="J17" s="10">
        <f t="shared" si="8"/>
        <v>0</v>
      </c>
      <c r="K17" s="9">
        <f t="shared" si="9"/>
        <v>0</v>
      </c>
      <c r="L17" s="9">
        <f t="shared" si="10"/>
        <v>0</v>
      </c>
      <c r="M17" s="15">
        <f t="shared" si="11"/>
        <v>0</v>
      </c>
      <c r="N17" s="9"/>
      <c r="O17" s="9">
        <f t="shared" si="12"/>
        <v>0</v>
      </c>
      <c r="P17" s="9">
        <f t="shared" si="12"/>
        <v>0</v>
      </c>
      <c r="Q17" s="15">
        <f t="shared" si="12"/>
        <v>0</v>
      </c>
      <c r="R17" s="6"/>
      <c r="AG17">
        <v>12</v>
      </c>
      <c r="AP17">
        <v>2</v>
      </c>
      <c r="AQ17" s="1">
        <v>4</v>
      </c>
    </row>
    <row r="18" spans="1:47" ht="12.75">
      <c r="A18" s="1" t="s">
        <v>227</v>
      </c>
      <c r="B18" s="10">
        <f t="shared" si="0"/>
        <v>0.375</v>
      </c>
      <c r="C18" s="9">
        <f t="shared" si="1"/>
        <v>5</v>
      </c>
      <c r="D18" s="9">
        <f t="shared" si="2"/>
        <v>1.125</v>
      </c>
      <c r="E18" s="15">
        <f t="shared" si="3"/>
        <v>1</v>
      </c>
      <c r="F18" s="10">
        <f t="shared" si="4"/>
        <v>0.3333333333333333</v>
      </c>
      <c r="G18" s="9">
        <f t="shared" si="5"/>
        <v>8</v>
      </c>
      <c r="H18" s="9">
        <f t="shared" si="6"/>
        <v>1.4444444444444444</v>
      </c>
      <c r="I18" s="15">
        <f t="shared" si="7"/>
        <v>2</v>
      </c>
      <c r="J18" s="10">
        <f t="shared" si="8"/>
        <v>0.3333333333333333</v>
      </c>
      <c r="K18" s="9">
        <f t="shared" si="9"/>
        <v>2</v>
      </c>
      <c r="L18" s="9">
        <f t="shared" si="10"/>
        <v>0.6666666666666666</v>
      </c>
      <c r="M18" s="15">
        <f t="shared" si="11"/>
        <v>2</v>
      </c>
      <c r="N18" s="9"/>
      <c r="O18" s="9">
        <f t="shared" si="12"/>
        <v>4</v>
      </c>
      <c r="P18" s="9">
        <f t="shared" si="12"/>
        <v>4</v>
      </c>
      <c r="Q18" s="15">
        <f t="shared" si="12"/>
        <v>4</v>
      </c>
      <c r="R18" s="6"/>
      <c r="U18">
        <v>1</v>
      </c>
      <c r="W18">
        <v>2</v>
      </c>
      <c r="X18">
        <v>5</v>
      </c>
      <c r="Z18">
        <v>2</v>
      </c>
      <c r="AA18">
        <v>4</v>
      </c>
      <c r="AB18">
        <v>4</v>
      </c>
      <c r="AI18">
        <v>8</v>
      </c>
      <c r="AL18">
        <v>2</v>
      </c>
      <c r="AN18">
        <v>3</v>
      </c>
      <c r="AS18">
        <v>2</v>
      </c>
      <c r="AU18">
        <v>4</v>
      </c>
    </row>
    <row r="19" spans="1:47" ht="12.75">
      <c r="A19" s="1" t="s">
        <v>228</v>
      </c>
      <c r="B19" s="10">
        <f t="shared" si="0"/>
        <v>0.1875</v>
      </c>
      <c r="C19" s="9">
        <f t="shared" si="1"/>
        <v>8</v>
      </c>
      <c r="D19" s="9">
        <f t="shared" si="2"/>
        <v>1</v>
      </c>
      <c r="E19" s="15">
        <f t="shared" si="3"/>
        <v>2</v>
      </c>
      <c r="F19" s="10">
        <f t="shared" si="4"/>
        <v>0.5555555555555556</v>
      </c>
      <c r="G19" s="9">
        <f t="shared" si="5"/>
        <v>6</v>
      </c>
      <c r="H19" s="9">
        <f t="shared" si="6"/>
        <v>1.4444444444444444</v>
      </c>
      <c r="I19" s="15">
        <f t="shared" si="7"/>
        <v>1</v>
      </c>
      <c r="J19" s="10">
        <f t="shared" si="8"/>
        <v>0</v>
      </c>
      <c r="K19" s="9">
        <f t="shared" si="9"/>
        <v>0</v>
      </c>
      <c r="L19" s="9">
        <f t="shared" si="10"/>
        <v>0</v>
      </c>
      <c r="M19" s="15">
        <f t="shared" si="11"/>
        <v>0</v>
      </c>
      <c r="N19" s="9"/>
      <c r="O19" s="9">
        <f t="shared" si="12"/>
        <v>84</v>
      </c>
      <c r="P19" s="9">
        <f t="shared" si="12"/>
        <v>84</v>
      </c>
      <c r="Q19" s="15">
        <f t="shared" si="12"/>
        <v>84</v>
      </c>
      <c r="R19" s="6"/>
      <c r="U19">
        <v>2</v>
      </c>
      <c r="AA19">
        <v>6</v>
      </c>
      <c r="AH19" s="1">
        <v>8</v>
      </c>
      <c r="AI19">
        <v>2</v>
      </c>
      <c r="AK19">
        <v>2</v>
      </c>
      <c r="AL19">
        <v>6</v>
      </c>
      <c r="AM19">
        <v>2</v>
      </c>
      <c r="AQ19" s="1">
        <v>1</v>
      </c>
      <c r="AU19">
        <v>84</v>
      </c>
    </row>
    <row r="20" spans="1:47" ht="12.75">
      <c r="A20" s="1" t="s">
        <v>221</v>
      </c>
      <c r="B20" s="10">
        <f t="shared" si="0"/>
        <v>0.125</v>
      </c>
      <c r="C20" s="9">
        <f t="shared" si="1"/>
        <v>13</v>
      </c>
      <c r="D20" s="9">
        <f t="shared" si="2"/>
        <v>0.9375</v>
      </c>
      <c r="E20" s="15">
        <f t="shared" si="3"/>
        <v>2</v>
      </c>
      <c r="F20" s="10">
        <f t="shared" si="4"/>
        <v>0.2222222222222222</v>
      </c>
      <c r="G20" s="9">
        <f t="shared" si="5"/>
        <v>8</v>
      </c>
      <c r="H20" s="9">
        <f t="shared" si="6"/>
        <v>1.1111111111111112</v>
      </c>
      <c r="I20" s="15">
        <f t="shared" si="7"/>
        <v>2</v>
      </c>
      <c r="J20" s="10">
        <f t="shared" si="8"/>
        <v>0</v>
      </c>
      <c r="K20" s="9">
        <f t="shared" si="9"/>
        <v>0</v>
      </c>
      <c r="L20" s="9">
        <f t="shared" si="10"/>
        <v>0</v>
      </c>
      <c r="M20" s="15">
        <f t="shared" si="11"/>
        <v>0</v>
      </c>
      <c r="N20" s="9"/>
      <c r="O20" s="9">
        <f t="shared" si="12"/>
        <v>6</v>
      </c>
      <c r="P20" s="9">
        <f t="shared" si="12"/>
        <v>6</v>
      </c>
      <c r="Q20" s="15">
        <f t="shared" si="12"/>
        <v>6</v>
      </c>
      <c r="R20" s="6"/>
      <c r="S20">
        <v>13</v>
      </c>
      <c r="X20">
        <v>2</v>
      </c>
      <c r="AL20">
        <v>8</v>
      </c>
      <c r="AM20">
        <v>2</v>
      </c>
      <c r="AU20">
        <v>6</v>
      </c>
    </row>
    <row r="21" spans="1:47" ht="12.75">
      <c r="A21" s="1" t="s">
        <v>232</v>
      </c>
      <c r="B21" s="10">
        <f t="shared" si="0"/>
        <v>0.3125</v>
      </c>
      <c r="C21" s="9">
        <f t="shared" si="1"/>
        <v>4</v>
      </c>
      <c r="D21" s="9">
        <f t="shared" si="2"/>
        <v>0.75</v>
      </c>
      <c r="E21" s="15">
        <f t="shared" si="3"/>
        <v>2</v>
      </c>
      <c r="F21" s="10">
        <f t="shared" si="4"/>
        <v>0.4444444444444444</v>
      </c>
      <c r="G21" s="9">
        <f t="shared" si="5"/>
        <v>64</v>
      </c>
      <c r="H21" s="9">
        <f t="shared" si="6"/>
        <v>8</v>
      </c>
      <c r="I21" s="15">
        <f t="shared" si="7"/>
        <v>2</v>
      </c>
      <c r="J21" s="10">
        <f t="shared" si="8"/>
        <v>0.6666666666666666</v>
      </c>
      <c r="K21" s="9">
        <f t="shared" si="9"/>
        <v>1</v>
      </c>
      <c r="L21" s="9">
        <f t="shared" si="10"/>
        <v>0.6666666666666666</v>
      </c>
      <c r="M21" s="15">
        <f t="shared" si="11"/>
        <v>1</v>
      </c>
      <c r="N21" s="9"/>
      <c r="O21" s="9">
        <f t="shared" si="12"/>
        <v>42</v>
      </c>
      <c r="P21" s="9">
        <f t="shared" si="12"/>
        <v>42</v>
      </c>
      <c r="Q21" s="15">
        <f t="shared" si="12"/>
        <v>42</v>
      </c>
      <c r="R21" s="6"/>
      <c r="T21">
        <v>2</v>
      </c>
      <c r="Z21">
        <v>2</v>
      </c>
      <c r="AC21">
        <v>2</v>
      </c>
      <c r="AE21">
        <v>4</v>
      </c>
      <c r="AH21" s="1">
        <v>2</v>
      </c>
      <c r="AI21">
        <v>4</v>
      </c>
      <c r="AJ21">
        <v>2</v>
      </c>
      <c r="AK21">
        <v>2</v>
      </c>
      <c r="AQ21" s="1">
        <v>64</v>
      </c>
      <c r="AR21">
        <v>1</v>
      </c>
      <c r="AS21">
        <v>1</v>
      </c>
      <c r="AU21">
        <v>42</v>
      </c>
    </row>
    <row r="22" spans="1:40" ht="12.75">
      <c r="A22" s="1" t="s">
        <v>426</v>
      </c>
      <c r="B22" s="10">
        <f t="shared" si="0"/>
        <v>0.1875</v>
      </c>
      <c r="C22" s="9">
        <f t="shared" si="1"/>
        <v>6</v>
      </c>
      <c r="D22" s="9">
        <f t="shared" si="2"/>
        <v>0.8125</v>
      </c>
      <c r="E22" s="15">
        <f t="shared" si="3"/>
        <v>3</v>
      </c>
      <c r="F22" s="10">
        <f t="shared" si="4"/>
        <v>0.3333333333333333</v>
      </c>
      <c r="G22" s="9">
        <f t="shared" si="5"/>
        <v>3</v>
      </c>
      <c r="H22" s="9">
        <f t="shared" si="6"/>
        <v>0.8888888888888888</v>
      </c>
      <c r="I22" s="15">
        <f t="shared" si="7"/>
        <v>2</v>
      </c>
      <c r="J22" s="10">
        <f t="shared" si="8"/>
        <v>0</v>
      </c>
      <c r="K22" s="9">
        <f t="shared" si="9"/>
        <v>0</v>
      </c>
      <c r="L22" s="9">
        <f t="shared" si="10"/>
        <v>0</v>
      </c>
      <c r="M22" s="15">
        <f t="shared" si="11"/>
        <v>0</v>
      </c>
      <c r="N22" s="9"/>
      <c r="O22" s="9">
        <f t="shared" si="12"/>
        <v>0</v>
      </c>
      <c r="P22" s="9">
        <f t="shared" si="12"/>
        <v>0</v>
      </c>
      <c r="Q22" s="15">
        <f t="shared" si="12"/>
        <v>0</v>
      </c>
      <c r="R22" s="6"/>
      <c r="Z22">
        <v>6</v>
      </c>
      <c r="AA22">
        <v>3</v>
      </c>
      <c r="AB22">
        <v>4</v>
      </c>
      <c r="AJ22">
        <v>3</v>
      </c>
      <c r="AM22">
        <v>3</v>
      </c>
      <c r="AN22">
        <v>2</v>
      </c>
    </row>
    <row r="23" spans="1:45" ht="12.75">
      <c r="A23" s="1" t="s">
        <v>225</v>
      </c>
      <c r="B23" s="10">
        <f t="shared" si="0"/>
        <v>0.1875</v>
      </c>
      <c r="C23" s="9">
        <f t="shared" si="1"/>
        <v>5</v>
      </c>
      <c r="D23" s="9">
        <f t="shared" si="2"/>
        <v>0.5625</v>
      </c>
      <c r="E23" s="15">
        <f t="shared" si="3"/>
        <v>2</v>
      </c>
      <c r="F23" s="10">
        <f t="shared" si="4"/>
        <v>0.1111111111111111</v>
      </c>
      <c r="G23" s="9">
        <f t="shared" si="5"/>
        <v>6</v>
      </c>
      <c r="H23" s="9">
        <f t="shared" si="6"/>
        <v>0.6666666666666666</v>
      </c>
      <c r="I23" s="15">
        <f t="shared" si="7"/>
        <v>6</v>
      </c>
      <c r="J23" s="10">
        <f t="shared" si="8"/>
        <v>0.3333333333333333</v>
      </c>
      <c r="K23" s="9">
        <f t="shared" si="9"/>
        <v>2</v>
      </c>
      <c r="L23" s="9">
        <f t="shared" si="10"/>
        <v>0.6666666666666666</v>
      </c>
      <c r="M23" s="15">
        <f t="shared" si="11"/>
        <v>2</v>
      </c>
      <c r="N23" s="9"/>
      <c r="O23" s="9">
        <f t="shared" si="12"/>
        <v>0</v>
      </c>
      <c r="P23" s="9">
        <f t="shared" si="12"/>
        <v>0</v>
      </c>
      <c r="Q23" s="15">
        <f t="shared" si="12"/>
        <v>0</v>
      </c>
      <c r="R23" s="6"/>
      <c r="U23">
        <v>2</v>
      </c>
      <c r="X23">
        <v>2</v>
      </c>
      <c r="AC23">
        <v>5</v>
      </c>
      <c r="AK23">
        <v>6</v>
      </c>
      <c r="AS23">
        <v>2</v>
      </c>
    </row>
    <row r="24" spans="1:47" ht="12.75">
      <c r="A24" s="1" t="s">
        <v>226</v>
      </c>
      <c r="B24" s="10">
        <f t="shared" si="0"/>
        <v>0.125</v>
      </c>
      <c r="C24" s="9">
        <f t="shared" si="1"/>
        <v>6</v>
      </c>
      <c r="D24" s="9">
        <f t="shared" si="2"/>
        <v>0.5</v>
      </c>
      <c r="E24" s="15">
        <f t="shared" si="3"/>
        <v>2</v>
      </c>
      <c r="F24" s="10">
        <f t="shared" si="4"/>
        <v>0.6666666666666666</v>
      </c>
      <c r="G24" s="9">
        <f t="shared" si="5"/>
        <v>4</v>
      </c>
      <c r="H24" s="9">
        <f t="shared" si="6"/>
        <v>1.4444444444444444</v>
      </c>
      <c r="I24" s="15">
        <f t="shared" si="7"/>
        <v>1</v>
      </c>
      <c r="J24" s="10">
        <f t="shared" si="8"/>
        <v>0</v>
      </c>
      <c r="K24" s="9">
        <f t="shared" si="9"/>
        <v>0</v>
      </c>
      <c r="L24" s="9">
        <f t="shared" si="10"/>
        <v>0</v>
      </c>
      <c r="M24" s="15">
        <f t="shared" si="11"/>
        <v>0</v>
      </c>
      <c r="N24" s="9"/>
      <c r="O24" s="9">
        <f t="shared" si="12"/>
        <v>17</v>
      </c>
      <c r="P24" s="9">
        <f t="shared" si="12"/>
        <v>17</v>
      </c>
      <c r="Q24" s="15">
        <f t="shared" si="12"/>
        <v>17</v>
      </c>
      <c r="R24" s="6"/>
      <c r="U24">
        <v>6</v>
      </c>
      <c r="Y24">
        <v>2</v>
      </c>
      <c r="AI24">
        <v>4</v>
      </c>
      <c r="AJ24">
        <v>4</v>
      </c>
      <c r="AM24">
        <v>2</v>
      </c>
      <c r="AN24">
        <v>1</v>
      </c>
      <c r="AO24">
        <v>1</v>
      </c>
      <c r="AP24">
        <v>1</v>
      </c>
      <c r="AU24">
        <v>17</v>
      </c>
    </row>
    <row r="25" spans="1:42" ht="12.75">
      <c r="A25" s="1" t="s">
        <v>448</v>
      </c>
      <c r="B25" s="10">
        <f t="shared" si="0"/>
        <v>0</v>
      </c>
      <c r="C25" s="9">
        <f t="shared" si="1"/>
        <v>0</v>
      </c>
      <c r="D25" s="9">
        <f t="shared" si="2"/>
        <v>0</v>
      </c>
      <c r="E25" s="15">
        <f t="shared" si="3"/>
        <v>0</v>
      </c>
      <c r="F25" s="10">
        <f t="shared" si="4"/>
        <v>0.1111111111111111</v>
      </c>
      <c r="G25" s="9">
        <f t="shared" si="5"/>
        <v>6</v>
      </c>
      <c r="H25" s="9">
        <f t="shared" si="6"/>
        <v>0.6666666666666666</v>
      </c>
      <c r="I25" s="15">
        <f t="shared" si="7"/>
        <v>6</v>
      </c>
      <c r="J25" s="10">
        <f t="shared" si="8"/>
        <v>0</v>
      </c>
      <c r="K25" s="9">
        <f t="shared" si="9"/>
        <v>0</v>
      </c>
      <c r="L25" s="9">
        <f t="shared" si="10"/>
        <v>0</v>
      </c>
      <c r="M25" s="15">
        <f t="shared" si="11"/>
        <v>0</v>
      </c>
      <c r="N25" s="9"/>
      <c r="O25" s="9">
        <f t="shared" si="12"/>
        <v>0</v>
      </c>
      <c r="P25" s="9">
        <f t="shared" si="12"/>
        <v>0</v>
      </c>
      <c r="Q25" s="15">
        <f t="shared" si="12"/>
        <v>0</v>
      </c>
      <c r="R25" s="6"/>
      <c r="AP25">
        <v>6</v>
      </c>
    </row>
    <row r="26" spans="1:38" ht="12.75">
      <c r="A26" s="1" t="s">
        <v>443</v>
      </c>
      <c r="B26" s="10">
        <f t="shared" si="0"/>
        <v>0.125</v>
      </c>
      <c r="C26" s="9">
        <f t="shared" si="1"/>
        <v>2</v>
      </c>
      <c r="D26" s="9">
        <f t="shared" si="2"/>
        <v>0.1875</v>
      </c>
      <c r="E26" s="15">
        <f t="shared" si="3"/>
        <v>1</v>
      </c>
      <c r="F26" s="10">
        <f t="shared" si="4"/>
        <v>0.1111111111111111</v>
      </c>
      <c r="G26" s="9">
        <f t="shared" si="5"/>
        <v>4</v>
      </c>
      <c r="H26" s="9">
        <f t="shared" si="6"/>
        <v>0.4444444444444444</v>
      </c>
      <c r="I26" s="15">
        <f t="shared" si="7"/>
        <v>4</v>
      </c>
      <c r="J26" s="10">
        <f t="shared" si="8"/>
        <v>0</v>
      </c>
      <c r="K26" s="9">
        <f t="shared" si="9"/>
        <v>0</v>
      </c>
      <c r="L26" s="9">
        <f t="shared" si="10"/>
        <v>0</v>
      </c>
      <c r="M26" s="15">
        <f t="shared" si="11"/>
        <v>0</v>
      </c>
      <c r="N26" s="9"/>
      <c r="O26" s="9">
        <f t="shared" si="12"/>
        <v>0</v>
      </c>
      <c r="P26" s="9">
        <f t="shared" si="12"/>
        <v>0</v>
      </c>
      <c r="Q26" s="15">
        <f t="shared" si="12"/>
        <v>0</v>
      </c>
      <c r="R26" s="6"/>
      <c r="AB26">
        <v>2</v>
      </c>
      <c r="AD26">
        <v>1</v>
      </c>
      <c r="AL26">
        <v>4</v>
      </c>
    </row>
    <row r="27" spans="1:26" ht="12.75">
      <c r="A27" s="1" t="s">
        <v>427</v>
      </c>
      <c r="B27" s="10">
        <f t="shared" si="0"/>
        <v>0.0625</v>
      </c>
      <c r="C27" s="9">
        <f t="shared" si="1"/>
        <v>2</v>
      </c>
      <c r="D27" s="9">
        <f t="shared" si="2"/>
        <v>0.125</v>
      </c>
      <c r="E27" s="15">
        <f t="shared" si="3"/>
        <v>2</v>
      </c>
      <c r="F27" s="10">
        <f t="shared" si="4"/>
        <v>0</v>
      </c>
      <c r="G27" s="9">
        <f t="shared" si="5"/>
        <v>0</v>
      </c>
      <c r="H27" s="9">
        <f t="shared" si="6"/>
        <v>0</v>
      </c>
      <c r="I27" s="15">
        <f t="shared" si="7"/>
        <v>0</v>
      </c>
      <c r="J27" s="10">
        <f t="shared" si="8"/>
        <v>0</v>
      </c>
      <c r="K27" s="9">
        <f t="shared" si="9"/>
        <v>0</v>
      </c>
      <c r="L27" s="9">
        <f t="shared" si="10"/>
        <v>0</v>
      </c>
      <c r="M27" s="15">
        <f t="shared" si="11"/>
        <v>0</v>
      </c>
      <c r="N27" s="9"/>
      <c r="O27" s="9">
        <f t="shared" si="12"/>
        <v>0</v>
      </c>
      <c r="P27" s="9">
        <f t="shared" si="12"/>
        <v>0</v>
      </c>
      <c r="Q27" s="15">
        <f t="shared" si="12"/>
        <v>0</v>
      </c>
      <c r="R27" s="6"/>
      <c r="Z27">
        <v>2</v>
      </c>
    </row>
    <row r="28" spans="1:45" ht="12.75">
      <c r="A28" s="1" t="s">
        <v>428</v>
      </c>
      <c r="B28" s="10">
        <f t="shared" si="0"/>
        <v>0.0625</v>
      </c>
      <c r="C28" s="9">
        <f t="shared" si="1"/>
        <v>1</v>
      </c>
      <c r="D28" s="9">
        <f t="shared" si="2"/>
        <v>0.0625</v>
      </c>
      <c r="E28" s="15">
        <f t="shared" si="3"/>
        <v>1</v>
      </c>
      <c r="F28" s="10">
        <f t="shared" si="4"/>
        <v>0</v>
      </c>
      <c r="G28" s="9">
        <f t="shared" si="5"/>
        <v>0</v>
      </c>
      <c r="H28" s="9">
        <f t="shared" si="6"/>
        <v>0</v>
      </c>
      <c r="I28" s="15">
        <f t="shared" si="7"/>
        <v>0</v>
      </c>
      <c r="J28" s="10">
        <f t="shared" si="8"/>
        <v>0.3333333333333333</v>
      </c>
      <c r="K28" s="9">
        <f t="shared" si="9"/>
        <v>1</v>
      </c>
      <c r="L28" s="9">
        <f t="shared" si="10"/>
        <v>0.3333333333333333</v>
      </c>
      <c r="M28" s="15">
        <f t="shared" si="11"/>
        <v>1</v>
      </c>
      <c r="N28" s="9"/>
      <c r="O28" s="9">
        <f t="shared" si="12"/>
        <v>0</v>
      </c>
      <c r="P28" s="9">
        <f t="shared" si="12"/>
        <v>0</v>
      </c>
      <c r="Q28" s="15">
        <f t="shared" si="12"/>
        <v>0</v>
      </c>
      <c r="R28" s="6"/>
      <c r="U28">
        <v>1</v>
      </c>
      <c r="AS28">
        <v>1</v>
      </c>
    </row>
    <row r="29" spans="1:34" ht="12.75">
      <c r="A29" s="1" t="s">
        <v>429</v>
      </c>
      <c r="B29" s="10">
        <f t="shared" si="0"/>
        <v>0.125</v>
      </c>
      <c r="C29" s="9">
        <f t="shared" si="1"/>
        <v>1</v>
      </c>
      <c r="D29" s="9">
        <f t="shared" si="2"/>
        <v>0.125</v>
      </c>
      <c r="E29" s="15">
        <f t="shared" si="3"/>
        <v>1</v>
      </c>
      <c r="F29" s="10">
        <f t="shared" si="4"/>
        <v>0</v>
      </c>
      <c r="G29" s="9">
        <f t="shared" si="5"/>
        <v>0</v>
      </c>
      <c r="H29" s="9">
        <f t="shared" si="6"/>
        <v>0</v>
      </c>
      <c r="I29" s="15">
        <f t="shared" si="7"/>
        <v>0</v>
      </c>
      <c r="J29" s="10">
        <f t="shared" si="8"/>
        <v>0</v>
      </c>
      <c r="K29" s="9">
        <f t="shared" si="9"/>
        <v>0</v>
      </c>
      <c r="L29" s="9">
        <f t="shared" si="10"/>
        <v>0</v>
      </c>
      <c r="M29" s="15">
        <f t="shared" si="11"/>
        <v>0</v>
      </c>
      <c r="N29" s="9"/>
      <c r="O29" s="9">
        <f t="shared" si="12"/>
        <v>0</v>
      </c>
      <c r="P29" s="9">
        <f t="shared" si="12"/>
        <v>0</v>
      </c>
      <c r="Q29" s="15">
        <f t="shared" si="12"/>
        <v>0</v>
      </c>
      <c r="R29" s="6"/>
      <c r="AA29">
        <v>1</v>
      </c>
      <c r="AH29" s="1">
        <v>1</v>
      </c>
    </row>
    <row r="30" spans="1:27" ht="12.75">
      <c r="A30" s="1" t="s">
        <v>430</v>
      </c>
      <c r="B30" s="10">
        <f t="shared" si="0"/>
        <v>0.0625</v>
      </c>
      <c r="C30" s="9">
        <f t="shared" si="1"/>
        <v>1</v>
      </c>
      <c r="D30" s="9">
        <f t="shared" si="2"/>
        <v>0.0625</v>
      </c>
      <c r="E30" s="15">
        <f t="shared" si="3"/>
        <v>1</v>
      </c>
      <c r="F30" s="10">
        <f t="shared" si="4"/>
        <v>0</v>
      </c>
      <c r="G30" s="9">
        <f t="shared" si="5"/>
        <v>0</v>
      </c>
      <c r="H30" s="9">
        <f t="shared" si="6"/>
        <v>0</v>
      </c>
      <c r="I30" s="15">
        <f t="shared" si="7"/>
        <v>0</v>
      </c>
      <c r="J30" s="10">
        <f t="shared" si="8"/>
        <v>0</v>
      </c>
      <c r="K30" s="9">
        <f t="shared" si="9"/>
        <v>0</v>
      </c>
      <c r="L30" s="9">
        <f t="shared" si="10"/>
        <v>0</v>
      </c>
      <c r="M30" s="15">
        <f t="shared" si="11"/>
        <v>0</v>
      </c>
      <c r="N30" s="9"/>
      <c r="O30" s="9">
        <f t="shared" si="12"/>
        <v>0</v>
      </c>
      <c r="P30" s="9">
        <f t="shared" si="12"/>
        <v>0</v>
      </c>
      <c r="Q30" s="15">
        <f t="shared" si="12"/>
        <v>0</v>
      </c>
      <c r="R30" s="6"/>
      <c r="AA30">
        <v>1</v>
      </c>
    </row>
    <row r="31" spans="1:29" ht="12.75">
      <c r="A31" s="1" t="s">
        <v>431</v>
      </c>
      <c r="B31" s="10">
        <f t="shared" si="0"/>
        <v>0.0625</v>
      </c>
      <c r="C31" s="9">
        <f t="shared" si="1"/>
        <v>1</v>
      </c>
      <c r="D31" s="9">
        <f t="shared" si="2"/>
        <v>0.0625</v>
      </c>
      <c r="E31" s="15">
        <f t="shared" si="3"/>
        <v>1</v>
      </c>
      <c r="F31" s="10">
        <f t="shared" si="4"/>
        <v>0</v>
      </c>
      <c r="G31" s="9">
        <f t="shared" si="5"/>
        <v>0</v>
      </c>
      <c r="H31" s="9">
        <f t="shared" si="6"/>
        <v>0</v>
      </c>
      <c r="I31" s="15">
        <f t="shared" si="7"/>
        <v>0</v>
      </c>
      <c r="J31" s="10">
        <f t="shared" si="8"/>
        <v>0</v>
      </c>
      <c r="K31" s="9">
        <f t="shared" si="9"/>
        <v>0</v>
      </c>
      <c r="L31" s="9">
        <f t="shared" si="10"/>
        <v>0</v>
      </c>
      <c r="M31" s="15">
        <f t="shared" si="11"/>
        <v>0</v>
      </c>
      <c r="N31" s="9"/>
      <c r="O31" s="9">
        <f t="shared" si="12"/>
        <v>0</v>
      </c>
      <c r="P31" s="9">
        <f t="shared" si="12"/>
        <v>0</v>
      </c>
      <c r="Q31" s="15">
        <f t="shared" si="12"/>
        <v>0</v>
      </c>
      <c r="R31" s="6"/>
      <c r="AC31">
        <v>1</v>
      </c>
    </row>
    <row r="32" spans="1:38" ht="12.75">
      <c r="A32" s="1" t="s">
        <v>434</v>
      </c>
      <c r="B32" s="10">
        <f t="shared" si="0"/>
        <v>0.0625</v>
      </c>
      <c r="C32" s="9">
        <f t="shared" si="1"/>
        <v>2</v>
      </c>
      <c r="D32" s="9">
        <f t="shared" si="2"/>
        <v>0.125</v>
      </c>
      <c r="E32" s="15">
        <f t="shared" si="3"/>
        <v>2</v>
      </c>
      <c r="F32" s="10">
        <f t="shared" si="4"/>
        <v>0.1111111111111111</v>
      </c>
      <c r="G32" s="9">
        <f t="shared" si="5"/>
        <v>2</v>
      </c>
      <c r="H32" s="9">
        <f t="shared" si="6"/>
        <v>0.2222222222222222</v>
      </c>
      <c r="I32" s="15">
        <f t="shared" si="7"/>
        <v>2</v>
      </c>
      <c r="J32" s="10">
        <f t="shared" si="8"/>
        <v>0</v>
      </c>
      <c r="K32" s="9">
        <f t="shared" si="9"/>
        <v>0</v>
      </c>
      <c r="L32" s="9">
        <f t="shared" si="10"/>
        <v>0</v>
      </c>
      <c r="M32" s="15">
        <f t="shared" si="11"/>
        <v>0</v>
      </c>
      <c r="N32" s="9"/>
      <c r="O32" s="9">
        <f t="shared" si="12"/>
        <v>0</v>
      </c>
      <c r="P32" s="9">
        <f t="shared" si="12"/>
        <v>0</v>
      </c>
      <c r="Q32" s="15">
        <f t="shared" si="12"/>
        <v>0</v>
      </c>
      <c r="R32" s="6"/>
      <c r="AD32">
        <v>2</v>
      </c>
      <c r="AL32">
        <v>2</v>
      </c>
    </row>
    <row r="33" spans="1:47" ht="12.75">
      <c r="A33" s="1" t="s">
        <v>437</v>
      </c>
      <c r="B33" s="10">
        <f t="shared" si="0"/>
        <v>0.0625</v>
      </c>
      <c r="C33" s="9">
        <f t="shared" si="1"/>
        <v>2</v>
      </c>
      <c r="D33" s="9">
        <f t="shared" si="2"/>
        <v>0.125</v>
      </c>
      <c r="E33" s="15">
        <f t="shared" si="3"/>
        <v>2</v>
      </c>
      <c r="F33" s="10">
        <f t="shared" si="4"/>
        <v>0.3333333333333333</v>
      </c>
      <c r="G33" s="9">
        <f t="shared" si="5"/>
        <v>6</v>
      </c>
      <c r="H33" s="9">
        <f t="shared" si="6"/>
        <v>1.1111111111111112</v>
      </c>
      <c r="I33" s="15">
        <f t="shared" si="7"/>
        <v>1</v>
      </c>
      <c r="J33" s="10">
        <f t="shared" si="8"/>
        <v>0.3333333333333333</v>
      </c>
      <c r="K33" s="9">
        <f t="shared" si="9"/>
        <v>2</v>
      </c>
      <c r="L33" s="9">
        <f t="shared" si="10"/>
        <v>0.6666666666666666</v>
      </c>
      <c r="M33" s="15">
        <f t="shared" si="11"/>
        <v>2</v>
      </c>
      <c r="N33" s="9"/>
      <c r="O33" s="9">
        <f t="shared" si="12"/>
        <v>10</v>
      </c>
      <c r="P33" s="9">
        <f t="shared" si="12"/>
        <v>10</v>
      </c>
      <c r="Q33" s="15">
        <f t="shared" si="12"/>
        <v>10</v>
      </c>
      <c r="R33" s="6"/>
      <c r="AH33" s="1">
        <v>2</v>
      </c>
      <c r="AI33">
        <v>3</v>
      </c>
      <c r="AM33">
        <v>6</v>
      </c>
      <c r="AN33">
        <v>1</v>
      </c>
      <c r="AS33">
        <v>2</v>
      </c>
      <c r="AU33">
        <v>10</v>
      </c>
    </row>
    <row r="34" spans="1:34" ht="12.75">
      <c r="A34" s="1" t="s">
        <v>438</v>
      </c>
      <c r="B34" s="10">
        <f t="shared" si="0"/>
        <v>0.0625</v>
      </c>
      <c r="C34" s="9">
        <f t="shared" si="1"/>
        <v>2</v>
      </c>
      <c r="D34" s="9">
        <f t="shared" si="2"/>
        <v>0.125</v>
      </c>
      <c r="E34" s="15">
        <f t="shared" si="3"/>
        <v>2</v>
      </c>
      <c r="F34" s="10">
        <f t="shared" si="4"/>
        <v>0</v>
      </c>
      <c r="G34" s="9">
        <f t="shared" si="5"/>
        <v>0</v>
      </c>
      <c r="H34" s="9">
        <f t="shared" si="6"/>
        <v>0</v>
      </c>
      <c r="I34" s="15">
        <f t="shared" si="7"/>
        <v>0</v>
      </c>
      <c r="J34" s="10">
        <f t="shared" si="8"/>
        <v>0</v>
      </c>
      <c r="K34" s="9">
        <f t="shared" si="9"/>
        <v>0</v>
      </c>
      <c r="L34" s="9">
        <f t="shared" si="10"/>
        <v>0</v>
      </c>
      <c r="M34" s="15">
        <f t="shared" si="11"/>
        <v>0</v>
      </c>
      <c r="N34" s="9"/>
      <c r="O34" s="9">
        <f t="shared" si="12"/>
        <v>0</v>
      </c>
      <c r="P34" s="9">
        <f t="shared" si="12"/>
        <v>0</v>
      </c>
      <c r="Q34" s="15">
        <f t="shared" si="12"/>
        <v>0</v>
      </c>
      <c r="R34" s="6"/>
      <c r="AH34" s="1">
        <v>2</v>
      </c>
    </row>
    <row r="35" spans="1:34" ht="12.75">
      <c r="A35" s="1" t="s">
        <v>439</v>
      </c>
      <c r="B35" s="10">
        <f t="shared" si="0"/>
        <v>0.0625</v>
      </c>
      <c r="C35" s="9">
        <f t="shared" si="1"/>
        <v>1</v>
      </c>
      <c r="D35" s="9">
        <f t="shared" si="2"/>
        <v>0.0625</v>
      </c>
      <c r="E35" s="15">
        <f t="shared" si="3"/>
        <v>1</v>
      </c>
      <c r="F35" s="10">
        <f t="shared" si="4"/>
        <v>0</v>
      </c>
      <c r="G35" s="9">
        <f t="shared" si="5"/>
        <v>0</v>
      </c>
      <c r="H35" s="9">
        <f t="shared" si="6"/>
        <v>0</v>
      </c>
      <c r="I35" s="15">
        <f t="shared" si="7"/>
        <v>0</v>
      </c>
      <c r="J35" s="10">
        <f t="shared" si="8"/>
        <v>0</v>
      </c>
      <c r="K35" s="9">
        <f t="shared" si="9"/>
        <v>0</v>
      </c>
      <c r="L35" s="9">
        <f t="shared" si="10"/>
        <v>0</v>
      </c>
      <c r="M35" s="15">
        <f t="shared" si="11"/>
        <v>0</v>
      </c>
      <c r="N35" s="9"/>
      <c r="O35" s="9">
        <f t="shared" si="12"/>
        <v>0</v>
      </c>
      <c r="P35" s="9">
        <f t="shared" si="12"/>
        <v>0</v>
      </c>
      <c r="Q35" s="15">
        <f t="shared" si="12"/>
        <v>0</v>
      </c>
      <c r="R35" s="6"/>
      <c r="AH35" s="1">
        <v>1</v>
      </c>
    </row>
    <row r="36" spans="1:47" ht="12.75">
      <c r="A36" s="1" t="s">
        <v>440</v>
      </c>
      <c r="B36" s="10">
        <f t="shared" si="0"/>
        <v>0</v>
      </c>
      <c r="C36" s="9">
        <f t="shared" si="1"/>
        <v>0</v>
      </c>
      <c r="D36" s="9">
        <f t="shared" si="2"/>
        <v>0</v>
      </c>
      <c r="E36" s="15">
        <f t="shared" si="3"/>
        <v>0</v>
      </c>
      <c r="F36" s="10">
        <f t="shared" si="4"/>
        <v>0.1111111111111111</v>
      </c>
      <c r="G36" s="9">
        <f t="shared" si="5"/>
        <v>4</v>
      </c>
      <c r="H36" s="9">
        <f t="shared" si="6"/>
        <v>0.4444444444444444</v>
      </c>
      <c r="I36" s="15">
        <f t="shared" si="7"/>
        <v>4</v>
      </c>
      <c r="J36" s="10">
        <f t="shared" si="8"/>
        <v>0</v>
      </c>
      <c r="K36" s="9">
        <f t="shared" si="9"/>
        <v>0</v>
      </c>
      <c r="L36" s="9">
        <f t="shared" si="10"/>
        <v>0</v>
      </c>
      <c r="M36" s="15">
        <f t="shared" si="11"/>
        <v>0</v>
      </c>
      <c r="N36" s="9"/>
      <c r="O36" s="9">
        <f t="shared" si="12"/>
        <v>1</v>
      </c>
      <c r="P36" s="9">
        <f t="shared" si="12"/>
        <v>1</v>
      </c>
      <c r="Q36" s="15">
        <f t="shared" si="12"/>
        <v>1</v>
      </c>
      <c r="R36" s="6"/>
      <c r="AI36">
        <v>4</v>
      </c>
      <c r="AU36">
        <v>1</v>
      </c>
    </row>
    <row r="37" spans="1:36" ht="12.75">
      <c r="A37" s="1" t="s">
        <v>441</v>
      </c>
      <c r="B37" s="10">
        <f t="shared" si="0"/>
        <v>0</v>
      </c>
      <c r="C37" s="9">
        <f t="shared" si="1"/>
        <v>0</v>
      </c>
      <c r="D37" s="9">
        <f t="shared" si="2"/>
        <v>0</v>
      </c>
      <c r="E37" s="15">
        <f t="shared" si="3"/>
        <v>0</v>
      </c>
      <c r="F37" s="10">
        <f t="shared" si="4"/>
        <v>0.1111111111111111</v>
      </c>
      <c r="G37" s="9">
        <f t="shared" si="5"/>
        <v>1</v>
      </c>
      <c r="H37" s="9">
        <f t="shared" si="6"/>
        <v>0.1111111111111111</v>
      </c>
      <c r="I37" s="15">
        <f t="shared" si="7"/>
        <v>1</v>
      </c>
      <c r="J37" s="10">
        <f t="shared" si="8"/>
        <v>0</v>
      </c>
      <c r="K37" s="9">
        <f t="shared" si="9"/>
        <v>0</v>
      </c>
      <c r="L37" s="9">
        <f t="shared" si="10"/>
        <v>0</v>
      </c>
      <c r="M37" s="15">
        <f t="shared" si="11"/>
        <v>0</v>
      </c>
      <c r="N37" s="9"/>
      <c r="O37" s="9">
        <f t="shared" si="12"/>
        <v>0</v>
      </c>
      <c r="P37" s="9">
        <f t="shared" si="12"/>
        <v>0</v>
      </c>
      <c r="Q37" s="15">
        <f t="shared" si="12"/>
        <v>0</v>
      </c>
      <c r="R37" s="6"/>
      <c r="AJ37">
        <v>1</v>
      </c>
    </row>
    <row r="38" spans="1:36" ht="12.75">
      <c r="A38" s="1" t="s">
        <v>442</v>
      </c>
      <c r="B38" s="10">
        <f t="shared" si="0"/>
        <v>0</v>
      </c>
      <c r="C38" s="9">
        <f t="shared" si="1"/>
        <v>0</v>
      </c>
      <c r="D38" s="9">
        <f t="shared" si="2"/>
        <v>0</v>
      </c>
      <c r="E38" s="15">
        <f t="shared" si="3"/>
        <v>0</v>
      </c>
      <c r="F38" s="10">
        <f t="shared" si="4"/>
        <v>0.1111111111111111</v>
      </c>
      <c r="G38" s="9">
        <f t="shared" si="5"/>
        <v>3</v>
      </c>
      <c r="H38" s="9">
        <f t="shared" si="6"/>
        <v>0.3333333333333333</v>
      </c>
      <c r="I38" s="15">
        <f t="shared" si="7"/>
        <v>3</v>
      </c>
      <c r="J38" s="10">
        <f t="shared" si="8"/>
        <v>0</v>
      </c>
      <c r="K38" s="9">
        <f t="shared" si="9"/>
        <v>0</v>
      </c>
      <c r="L38" s="9">
        <f t="shared" si="10"/>
        <v>0</v>
      </c>
      <c r="M38" s="15">
        <f t="shared" si="11"/>
        <v>0</v>
      </c>
      <c r="N38" s="9"/>
      <c r="O38" s="9">
        <f t="shared" si="12"/>
        <v>0</v>
      </c>
      <c r="P38" s="9">
        <f t="shared" si="12"/>
        <v>0</v>
      </c>
      <c r="Q38" s="15">
        <f t="shared" si="12"/>
        <v>0</v>
      </c>
      <c r="R38" s="6"/>
      <c r="AJ38">
        <v>3</v>
      </c>
    </row>
    <row r="39" spans="1:41" ht="12.75">
      <c r="A39" s="1" t="s">
        <v>444</v>
      </c>
      <c r="B39" s="10">
        <f t="shared" si="0"/>
        <v>0</v>
      </c>
      <c r="C39" s="9">
        <f t="shared" si="1"/>
        <v>0</v>
      </c>
      <c r="D39" s="9">
        <f t="shared" si="2"/>
        <v>0</v>
      </c>
      <c r="E39" s="15">
        <f t="shared" si="3"/>
        <v>0</v>
      </c>
      <c r="F39" s="10">
        <f t="shared" si="4"/>
        <v>0.3333333333333333</v>
      </c>
      <c r="G39" s="9">
        <f t="shared" si="5"/>
        <v>3</v>
      </c>
      <c r="H39" s="9">
        <f t="shared" si="6"/>
        <v>0.6666666666666666</v>
      </c>
      <c r="I39" s="15">
        <f t="shared" si="7"/>
        <v>1</v>
      </c>
      <c r="J39" s="10">
        <f t="shared" si="8"/>
        <v>0</v>
      </c>
      <c r="K39" s="9">
        <f t="shared" si="9"/>
        <v>0</v>
      </c>
      <c r="L39" s="9">
        <f t="shared" si="10"/>
        <v>0</v>
      </c>
      <c r="M39" s="15">
        <f t="shared" si="11"/>
        <v>0</v>
      </c>
      <c r="N39" s="9"/>
      <c r="O39" s="9">
        <f t="shared" si="12"/>
        <v>0</v>
      </c>
      <c r="P39" s="9">
        <f t="shared" si="12"/>
        <v>0</v>
      </c>
      <c r="Q39" s="15">
        <f t="shared" si="12"/>
        <v>0</v>
      </c>
      <c r="R39" s="6"/>
      <c r="AM39">
        <v>1</v>
      </c>
      <c r="AN39">
        <v>3</v>
      </c>
      <c r="AO39">
        <v>2</v>
      </c>
    </row>
    <row r="40" spans="1:41" ht="12.75">
      <c r="A40" s="1" t="s">
        <v>445</v>
      </c>
      <c r="B40" s="10">
        <f t="shared" si="0"/>
        <v>0</v>
      </c>
      <c r="C40" s="9">
        <f t="shared" si="1"/>
        <v>0</v>
      </c>
      <c r="D40" s="9">
        <f t="shared" si="2"/>
        <v>0</v>
      </c>
      <c r="E40" s="15">
        <f t="shared" si="3"/>
        <v>0</v>
      </c>
      <c r="F40" s="10">
        <f t="shared" si="4"/>
        <v>0.2222222222222222</v>
      </c>
      <c r="G40" s="9">
        <f t="shared" si="5"/>
        <v>4</v>
      </c>
      <c r="H40" s="9">
        <f t="shared" si="6"/>
        <v>0.7777777777777778</v>
      </c>
      <c r="I40" s="15">
        <f t="shared" si="7"/>
        <v>3</v>
      </c>
      <c r="J40" s="10">
        <f t="shared" si="8"/>
        <v>0</v>
      </c>
      <c r="K40" s="9">
        <f t="shared" si="9"/>
        <v>0</v>
      </c>
      <c r="L40" s="9">
        <f t="shared" si="10"/>
        <v>0</v>
      </c>
      <c r="M40" s="15">
        <f t="shared" si="11"/>
        <v>0</v>
      </c>
      <c r="N40" s="9"/>
      <c r="O40" s="9">
        <f t="shared" si="12"/>
        <v>0</v>
      </c>
      <c r="P40" s="9">
        <f t="shared" si="12"/>
        <v>0</v>
      </c>
      <c r="Q40" s="15">
        <f t="shared" si="12"/>
        <v>0</v>
      </c>
      <c r="R40" s="6"/>
      <c r="AM40">
        <v>4</v>
      </c>
      <c r="AO40">
        <v>3</v>
      </c>
    </row>
    <row r="41" spans="1:41" ht="12.75">
      <c r="A41" s="1" t="s">
        <v>446</v>
      </c>
      <c r="B41" s="10">
        <f t="shared" si="0"/>
        <v>0</v>
      </c>
      <c r="C41" s="9">
        <f t="shared" si="1"/>
        <v>0</v>
      </c>
      <c r="D41" s="9">
        <f t="shared" si="2"/>
        <v>0</v>
      </c>
      <c r="E41" s="15">
        <f t="shared" si="3"/>
        <v>0</v>
      </c>
      <c r="F41" s="10">
        <f t="shared" si="4"/>
        <v>0.1111111111111111</v>
      </c>
      <c r="G41" s="9">
        <f t="shared" si="5"/>
        <v>4</v>
      </c>
      <c r="H41" s="9">
        <f t="shared" si="6"/>
        <v>0.4444444444444444</v>
      </c>
      <c r="I41" s="15">
        <f t="shared" si="7"/>
        <v>4</v>
      </c>
      <c r="J41" s="10">
        <f t="shared" si="8"/>
        <v>0</v>
      </c>
      <c r="K41" s="9">
        <f t="shared" si="9"/>
        <v>0</v>
      </c>
      <c r="L41" s="9">
        <f t="shared" si="10"/>
        <v>0</v>
      </c>
      <c r="M41" s="15">
        <f t="shared" si="11"/>
        <v>0</v>
      </c>
      <c r="N41" s="9"/>
      <c r="O41" s="9">
        <f t="shared" si="12"/>
        <v>0</v>
      </c>
      <c r="P41" s="9">
        <f t="shared" si="12"/>
        <v>0</v>
      </c>
      <c r="Q41" s="15">
        <f t="shared" si="12"/>
        <v>0</v>
      </c>
      <c r="R41" s="6"/>
      <c r="AO41">
        <v>4</v>
      </c>
    </row>
    <row r="42" spans="1:45" ht="12.75">
      <c r="A42" s="1" t="s">
        <v>449</v>
      </c>
      <c r="B42" s="10">
        <f t="shared" si="0"/>
        <v>0</v>
      </c>
      <c r="C42" s="9">
        <f t="shared" si="1"/>
        <v>0</v>
      </c>
      <c r="D42" s="9">
        <f t="shared" si="2"/>
        <v>0</v>
      </c>
      <c r="E42" s="15">
        <f t="shared" si="3"/>
        <v>0</v>
      </c>
      <c r="F42" s="10">
        <f t="shared" si="4"/>
        <v>0</v>
      </c>
      <c r="G42" s="9">
        <f t="shared" si="5"/>
        <v>0</v>
      </c>
      <c r="H42" s="9">
        <f t="shared" si="6"/>
        <v>0</v>
      </c>
      <c r="I42" s="15">
        <f t="shared" si="7"/>
        <v>0</v>
      </c>
      <c r="J42" s="10">
        <f t="shared" si="8"/>
        <v>0.3333333333333333</v>
      </c>
      <c r="K42" s="9">
        <f t="shared" si="9"/>
        <v>2</v>
      </c>
      <c r="L42" s="9">
        <f t="shared" si="10"/>
        <v>0.6666666666666666</v>
      </c>
      <c r="M42" s="15">
        <f t="shared" si="11"/>
        <v>2</v>
      </c>
      <c r="N42" s="9"/>
      <c r="O42" s="9">
        <f t="shared" si="12"/>
        <v>0</v>
      </c>
      <c r="P42" s="9">
        <f t="shared" si="12"/>
        <v>0</v>
      </c>
      <c r="Q42" s="15">
        <f t="shared" si="12"/>
        <v>0</v>
      </c>
      <c r="R42" s="6"/>
      <c r="AS42">
        <v>2</v>
      </c>
    </row>
    <row r="43" spans="1:46" s="17" customFormat="1" ht="12.75">
      <c r="A43" s="4" t="s">
        <v>450</v>
      </c>
      <c r="B43" s="10">
        <f t="shared" si="0"/>
        <v>0</v>
      </c>
      <c r="C43" s="9">
        <f t="shared" si="1"/>
        <v>0</v>
      </c>
      <c r="D43" s="9">
        <f t="shared" si="2"/>
        <v>0</v>
      </c>
      <c r="E43" s="9">
        <f t="shared" si="3"/>
        <v>0</v>
      </c>
      <c r="F43" s="10">
        <f t="shared" si="4"/>
        <v>0</v>
      </c>
      <c r="G43" s="9">
        <f t="shared" si="5"/>
        <v>0</v>
      </c>
      <c r="H43" s="9">
        <f t="shared" si="6"/>
        <v>0</v>
      </c>
      <c r="I43" s="9">
        <f t="shared" si="7"/>
        <v>0</v>
      </c>
      <c r="J43" s="10">
        <f t="shared" si="8"/>
        <v>0.3333333333333333</v>
      </c>
      <c r="K43" s="9">
        <f t="shared" si="9"/>
        <v>7</v>
      </c>
      <c r="L43" s="9">
        <f t="shared" si="10"/>
        <v>2.3333333333333335</v>
      </c>
      <c r="M43" s="9">
        <f t="shared" si="11"/>
        <v>7</v>
      </c>
      <c r="N43" s="9"/>
      <c r="O43" s="9">
        <f t="shared" si="12"/>
        <v>0</v>
      </c>
      <c r="P43" s="9">
        <f t="shared" si="12"/>
        <v>0</v>
      </c>
      <c r="Q43" s="9">
        <f t="shared" si="12"/>
        <v>0</v>
      </c>
      <c r="R43" s="19"/>
      <c r="AH43" s="11"/>
      <c r="AQ43" s="11"/>
      <c r="AT43" s="11">
        <v>7</v>
      </c>
    </row>
    <row r="44" spans="2:46" s="4" customFormat="1" ht="12.75">
      <c r="B44" s="10"/>
      <c r="C44" s="9"/>
      <c r="D44" s="9"/>
      <c r="E44" s="9"/>
      <c r="F44" s="10"/>
      <c r="G44" s="9"/>
      <c r="H44" s="9"/>
      <c r="I44" s="9"/>
      <c r="J44" s="10"/>
      <c r="K44" s="9"/>
      <c r="L44" s="9"/>
      <c r="M44" s="9"/>
      <c r="N44" s="9"/>
      <c r="O44" s="9"/>
      <c r="P44" s="9"/>
      <c r="Q44" s="9"/>
      <c r="R44" s="6"/>
      <c r="AT44" s="1"/>
    </row>
    <row r="45" spans="1:47" ht="12.75">
      <c r="A45" s="4" t="s">
        <v>457</v>
      </c>
      <c r="B45" s="10"/>
      <c r="C45" s="9">
        <f t="shared" si="1"/>
        <v>238</v>
      </c>
      <c r="D45" s="9">
        <f t="shared" si="2"/>
        <v>130.0625</v>
      </c>
      <c r="E45" s="9">
        <f t="shared" si="3"/>
        <v>25</v>
      </c>
      <c r="F45" s="10"/>
      <c r="G45" s="9">
        <f t="shared" si="5"/>
        <v>276</v>
      </c>
      <c r="H45" s="9">
        <f t="shared" si="6"/>
        <v>157.33333333333334</v>
      </c>
      <c r="I45" s="9">
        <f t="shared" si="7"/>
        <v>39</v>
      </c>
      <c r="J45" s="10"/>
      <c r="K45" s="9">
        <f t="shared" si="9"/>
        <v>117</v>
      </c>
      <c r="L45" s="9">
        <f t="shared" si="10"/>
        <v>85.33333333333333</v>
      </c>
      <c r="M45" s="9">
        <f t="shared" si="11"/>
        <v>55</v>
      </c>
      <c r="N45" s="9"/>
      <c r="O45" s="9">
        <f t="shared" si="12"/>
        <v>480</v>
      </c>
      <c r="P45" s="9">
        <f t="shared" si="12"/>
        <v>480</v>
      </c>
      <c r="Q45" s="9">
        <f t="shared" si="12"/>
        <v>480</v>
      </c>
      <c r="S45">
        <f aca="true" t="shared" si="13" ref="S45:AT45">SUM(S9:S43)</f>
        <v>25</v>
      </c>
      <c r="T45">
        <f t="shared" si="13"/>
        <v>73</v>
      </c>
      <c r="U45">
        <f t="shared" si="13"/>
        <v>218</v>
      </c>
      <c r="V45">
        <f t="shared" si="13"/>
        <v>238</v>
      </c>
      <c r="W45">
        <f t="shared" si="13"/>
        <v>202</v>
      </c>
      <c r="X45">
        <f t="shared" si="13"/>
        <v>196</v>
      </c>
      <c r="Y45">
        <f t="shared" si="13"/>
        <v>114</v>
      </c>
      <c r="Z45">
        <f t="shared" si="13"/>
        <v>85</v>
      </c>
      <c r="AA45">
        <f t="shared" si="13"/>
        <v>116</v>
      </c>
      <c r="AB45">
        <f t="shared" si="13"/>
        <v>131</v>
      </c>
      <c r="AC45">
        <f t="shared" si="13"/>
        <v>184</v>
      </c>
      <c r="AD45">
        <f t="shared" si="13"/>
        <v>82</v>
      </c>
      <c r="AE45">
        <f t="shared" si="13"/>
        <v>63</v>
      </c>
      <c r="AF45">
        <f t="shared" si="13"/>
        <v>99</v>
      </c>
      <c r="AG45">
        <f t="shared" si="13"/>
        <v>207</v>
      </c>
      <c r="AH45">
        <f t="shared" si="13"/>
        <v>48</v>
      </c>
      <c r="AI45">
        <f t="shared" si="13"/>
        <v>245</v>
      </c>
      <c r="AJ45">
        <f t="shared" si="13"/>
        <v>276</v>
      </c>
      <c r="AK45">
        <f t="shared" si="13"/>
        <v>163</v>
      </c>
      <c r="AL45">
        <f t="shared" si="13"/>
        <v>235</v>
      </c>
      <c r="AM45">
        <f t="shared" si="13"/>
        <v>122</v>
      </c>
      <c r="AN45">
        <f t="shared" si="13"/>
        <v>98</v>
      </c>
      <c r="AO45">
        <f t="shared" si="13"/>
        <v>39</v>
      </c>
      <c r="AP45">
        <f t="shared" si="13"/>
        <v>94</v>
      </c>
      <c r="AQ45">
        <f t="shared" si="13"/>
        <v>144</v>
      </c>
      <c r="AR45">
        <f t="shared" si="13"/>
        <v>84</v>
      </c>
      <c r="AS45">
        <f t="shared" si="13"/>
        <v>117</v>
      </c>
      <c r="AT45" s="1">
        <f t="shared" si="13"/>
        <v>55</v>
      </c>
      <c r="AU45">
        <f>SUM(AU9:AU43)</f>
        <v>480</v>
      </c>
    </row>
    <row r="46" spans="1:46" s="14" customFormat="1" ht="12.75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3"/>
      <c r="AH46" s="12"/>
      <c r="AQ46" s="12"/>
      <c r="AT46" s="1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9"/>
  <sheetViews>
    <sheetView workbookViewId="0" topLeftCell="A1">
      <selection activeCell="G1" sqref="G1"/>
    </sheetView>
  </sheetViews>
  <sheetFormatPr defaultColWidth="9.140625" defaultRowHeight="12.75"/>
  <sheetData>
    <row r="1" ht="15.75">
      <c r="A1" s="2" t="s">
        <v>2</v>
      </c>
    </row>
    <row r="2" ht="15.75">
      <c r="A2" s="2" t="s">
        <v>3</v>
      </c>
    </row>
    <row r="3" ht="15.75">
      <c r="A3" s="2" t="s">
        <v>4</v>
      </c>
    </row>
    <row r="4" ht="15.75">
      <c r="B4" s="2" t="s">
        <v>5</v>
      </c>
    </row>
    <row r="5" ht="15.75">
      <c r="A5" s="2" t="s">
        <v>6</v>
      </c>
    </row>
    <row r="6" ht="15.75">
      <c r="A6" s="2" t="s">
        <v>7</v>
      </c>
    </row>
    <row r="7" ht="15.75">
      <c r="A7" s="2" t="s">
        <v>8</v>
      </c>
    </row>
    <row r="8" ht="15.75">
      <c r="A8" s="2" t="s">
        <v>9</v>
      </c>
    </row>
    <row r="9" ht="15.75">
      <c r="A9" s="2" t="s">
        <v>10</v>
      </c>
    </row>
    <row r="10" ht="15.75">
      <c r="A10" s="2" t="s">
        <v>11</v>
      </c>
    </row>
    <row r="11" ht="15.75">
      <c r="A11" s="2"/>
    </row>
    <row r="12" ht="15.75">
      <c r="A12" s="2" t="s">
        <v>12</v>
      </c>
    </row>
    <row r="13" ht="15.75">
      <c r="A13" s="2" t="s">
        <v>3</v>
      </c>
    </row>
    <row r="14" ht="15.75">
      <c r="A14" s="2" t="s">
        <v>13</v>
      </c>
    </row>
    <row r="15" ht="15.75">
      <c r="B15" s="2" t="s">
        <v>14</v>
      </c>
    </row>
    <row r="16" ht="15.75">
      <c r="A16" s="2" t="s">
        <v>15</v>
      </c>
    </row>
    <row r="17" ht="15.75">
      <c r="A17" s="2" t="s">
        <v>16</v>
      </c>
    </row>
    <row r="18" ht="15.75">
      <c r="B18" s="2" t="s">
        <v>17</v>
      </c>
    </row>
    <row r="19" ht="15.75">
      <c r="A19" s="2" t="s">
        <v>8</v>
      </c>
    </row>
    <row r="20" ht="15.75">
      <c r="A20" s="2" t="s">
        <v>9</v>
      </c>
    </row>
    <row r="21" ht="15.75">
      <c r="A21" s="2" t="s">
        <v>18</v>
      </c>
    </row>
    <row r="22" ht="15.75">
      <c r="C22" s="2" t="s">
        <v>19</v>
      </c>
    </row>
    <row r="23" ht="15.75">
      <c r="C23" s="2" t="s">
        <v>20</v>
      </c>
    </row>
    <row r="24" ht="15.75">
      <c r="A24" s="2" t="s">
        <v>21</v>
      </c>
    </row>
    <row r="25" ht="15.75">
      <c r="A25" s="2"/>
    </row>
    <row r="26" ht="15.75">
      <c r="A26" s="2" t="s">
        <v>22</v>
      </c>
    </row>
    <row r="27" ht="15.75">
      <c r="A27" s="2" t="s">
        <v>3</v>
      </c>
    </row>
    <row r="28" ht="15.75">
      <c r="A28" s="2" t="s">
        <v>23</v>
      </c>
    </row>
    <row r="29" ht="15.75">
      <c r="B29" s="2" t="s">
        <v>24</v>
      </c>
    </row>
    <row r="30" ht="15.75">
      <c r="B30" s="2" t="s">
        <v>25</v>
      </c>
    </row>
    <row r="31" ht="15.75">
      <c r="A31" s="2" t="s">
        <v>15</v>
      </c>
    </row>
    <row r="32" ht="15.75">
      <c r="A32" s="2" t="s">
        <v>26</v>
      </c>
    </row>
    <row r="33" ht="15.75">
      <c r="B33" s="2" t="s">
        <v>27</v>
      </c>
    </row>
    <row r="34" ht="15.75">
      <c r="B34" s="2" t="s">
        <v>28</v>
      </c>
    </row>
    <row r="35" ht="15.75">
      <c r="B35" s="2" t="s">
        <v>29</v>
      </c>
    </row>
    <row r="36" ht="15.75">
      <c r="A36" s="2" t="s">
        <v>8</v>
      </c>
    </row>
    <row r="37" ht="15.75">
      <c r="A37" s="2" t="s">
        <v>9</v>
      </c>
    </row>
    <row r="38" ht="15.75">
      <c r="A38" s="2" t="s">
        <v>30</v>
      </c>
    </row>
    <row r="39" ht="15.75">
      <c r="C39" s="2" t="s">
        <v>31</v>
      </c>
    </row>
    <row r="40" ht="15.75">
      <c r="C40" s="2" t="s">
        <v>32</v>
      </c>
    </row>
    <row r="41" ht="15.75">
      <c r="C41" s="2" t="s">
        <v>33</v>
      </c>
    </row>
    <row r="42" ht="15.75">
      <c r="C42" s="2" t="s">
        <v>34</v>
      </c>
    </row>
    <row r="43" spans="2:3" ht="15.75">
      <c r="B43" s="2" t="s">
        <v>35</v>
      </c>
      <c r="C43" s="2" t="s">
        <v>36</v>
      </c>
    </row>
    <row r="44" ht="15.75">
      <c r="A44" s="2" t="s">
        <v>37</v>
      </c>
    </row>
    <row r="45" ht="15.75">
      <c r="A45" s="2"/>
    </row>
    <row r="46" ht="15.75">
      <c r="A46" s="2" t="s">
        <v>38</v>
      </c>
    </row>
    <row r="47" ht="15.75">
      <c r="A47" s="2" t="s">
        <v>3</v>
      </c>
    </row>
    <row r="48" ht="15.75">
      <c r="A48" s="2" t="s">
        <v>39</v>
      </c>
    </row>
    <row r="49" ht="15.75">
      <c r="B49" s="2" t="s">
        <v>40</v>
      </c>
    </row>
    <row r="50" ht="15.75">
      <c r="B50" s="2" t="s">
        <v>41</v>
      </c>
    </row>
    <row r="51" ht="15.75">
      <c r="A51" s="2" t="s">
        <v>42</v>
      </c>
    </row>
    <row r="52" ht="15.75">
      <c r="B52" s="2" t="s">
        <v>43</v>
      </c>
    </row>
    <row r="53" ht="15.75">
      <c r="A53" s="2" t="s">
        <v>44</v>
      </c>
    </row>
    <row r="54" ht="15.75">
      <c r="A54" s="2" t="s">
        <v>45</v>
      </c>
    </row>
    <row r="55" ht="15.75">
      <c r="A55" s="2" t="s">
        <v>46</v>
      </c>
    </row>
    <row r="56" ht="15.75">
      <c r="A56" s="2" t="s">
        <v>47</v>
      </c>
    </row>
    <row r="57" ht="15.75">
      <c r="A57" s="2" t="s">
        <v>48</v>
      </c>
    </row>
    <row r="58" ht="15.75">
      <c r="A58" s="2"/>
    </row>
    <row r="59" ht="15.75">
      <c r="A59" s="2" t="s">
        <v>49</v>
      </c>
    </row>
    <row r="60" ht="15.75">
      <c r="A60" s="2" t="s">
        <v>3</v>
      </c>
    </row>
    <row r="61" ht="15.75">
      <c r="A61" s="2" t="s">
        <v>50</v>
      </c>
    </row>
    <row r="62" ht="15.75">
      <c r="B62" s="2" t="s">
        <v>51</v>
      </c>
    </row>
    <row r="63" ht="15.75">
      <c r="B63" s="2" t="s">
        <v>24</v>
      </c>
    </row>
    <row r="64" ht="15.75">
      <c r="A64" s="2" t="s">
        <v>15</v>
      </c>
    </row>
    <row r="65" ht="15.75">
      <c r="A65" s="2" t="s">
        <v>52</v>
      </c>
    </row>
    <row r="66" ht="15.75">
      <c r="B66" s="2" t="s">
        <v>53</v>
      </c>
    </row>
    <row r="67" ht="15.75">
      <c r="B67" s="2" t="s">
        <v>54</v>
      </c>
    </row>
    <row r="68" ht="15.75">
      <c r="A68" s="2" t="s">
        <v>55</v>
      </c>
    </row>
    <row r="69" ht="15.75">
      <c r="A69" s="2" t="s">
        <v>45</v>
      </c>
    </row>
    <row r="70" ht="15.75">
      <c r="A70" s="2" t="s">
        <v>46</v>
      </c>
    </row>
    <row r="71" ht="15.75">
      <c r="A71" s="2" t="s">
        <v>47</v>
      </c>
    </row>
    <row r="72" ht="15.75">
      <c r="A72" s="2" t="s">
        <v>56</v>
      </c>
    </row>
    <row r="73" ht="15.75">
      <c r="B73" s="2" t="s">
        <v>57</v>
      </c>
    </row>
    <row r="74" ht="15.75">
      <c r="B74" s="2" t="s">
        <v>58</v>
      </c>
    </row>
    <row r="75" ht="15.75">
      <c r="A75" s="2" t="s">
        <v>59</v>
      </c>
    </row>
    <row r="76" ht="15.75">
      <c r="A76" s="2" t="s">
        <v>60</v>
      </c>
    </row>
    <row r="77" ht="15.75">
      <c r="A77" s="2"/>
    </row>
    <row r="78" ht="15.75">
      <c r="A78" s="2" t="s">
        <v>61</v>
      </c>
    </row>
    <row r="79" ht="15.75">
      <c r="A79" s="2" t="s">
        <v>62</v>
      </c>
    </row>
    <row r="80" ht="15.75">
      <c r="A80" s="2" t="s">
        <v>63</v>
      </c>
    </row>
    <row r="81" ht="15.75">
      <c r="B81" s="2" t="s">
        <v>64</v>
      </c>
    </row>
    <row r="82" ht="15.75">
      <c r="B82" s="2" t="s">
        <v>24</v>
      </c>
    </row>
    <row r="83" ht="15.75">
      <c r="A83" s="2" t="s">
        <v>65</v>
      </c>
    </row>
    <row r="84" ht="15.75">
      <c r="A84" s="2" t="s">
        <v>66</v>
      </c>
    </row>
    <row r="85" ht="15.75">
      <c r="B85" s="2" t="s">
        <v>53</v>
      </c>
    </row>
    <row r="86" ht="15.75">
      <c r="B86" s="2" t="s">
        <v>67</v>
      </c>
    </row>
    <row r="87" ht="15.75">
      <c r="A87" s="2" t="s">
        <v>68</v>
      </c>
    </row>
    <row r="88" ht="15.75">
      <c r="A88" s="2" t="s">
        <v>69</v>
      </c>
    </row>
    <row r="89" ht="15.75">
      <c r="A89" s="2" t="s">
        <v>70</v>
      </c>
    </row>
    <row r="90" ht="15.75">
      <c r="C90" s="2" t="s">
        <v>71</v>
      </c>
    </row>
    <row r="91" ht="15.75">
      <c r="B91" s="2" t="s">
        <v>72</v>
      </c>
    </row>
    <row r="92" ht="15.75">
      <c r="A92" s="2" t="s">
        <v>73</v>
      </c>
    </row>
    <row r="93" ht="15.75">
      <c r="B93" s="2" t="s">
        <v>74</v>
      </c>
    </row>
    <row r="94" ht="15.75">
      <c r="A94" s="2"/>
    </row>
    <row r="95" ht="15.75">
      <c r="A95" s="2" t="s">
        <v>75</v>
      </c>
    </row>
    <row r="96" ht="15.75">
      <c r="A96" s="2" t="s">
        <v>76</v>
      </c>
    </row>
    <row r="97" ht="15.75">
      <c r="A97" s="2" t="s">
        <v>77</v>
      </c>
    </row>
    <row r="98" ht="15.75">
      <c r="B98" s="2" t="s">
        <v>78</v>
      </c>
    </row>
    <row r="99" ht="15.75">
      <c r="A99" s="2" t="s">
        <v>79</v>
      </c>
    </row>
    <row r="100" ht="15.75">
      <c r="A100" s="2" t="s">
        <v>80</v>
      </c>
    </row>
    <row r="101" ht="15.75">
      <c r="B101" s="2" t="s">
        <v>81</v>
      </c>
    </row>
    <row r="102" ht="15.75">
      <c r="A102" s="2" t="s">
        <v>68</v>
      </c>
    </row>
    <row r="103" ht="15.75">
      <c r="A103" s="2" t="s">
        <v>69</v>
      </c>
    </row>
    <row r="104" ht="15.75">
      <c r="A104" s="2" t="s">
        <v>82</v>
      </c>
    </row>
    <row r="105" spans="2:3" ht="15.75">
      <c r="B105" s="2" t="s">
        <v>83</v>
      </c>
      <c r="C105" s="2" t="s">
        <v>84</v>
      </c>
    </row>
    <row r="106" ht="15.75">
      <c r="C106" s="2" t="s">
        <v>85</v>
      </c>
    </row>
    <row r="107" ht="15.75">
      <c r="C107" s="2" t="s">
        <v>86</v>
      </c>
    </row>
    <row r="108" ht="15.75">
      <c r="A108" s="2" t="s">
        <v>11</v>
      </c>
    </row>
    <row r="109" ht="15.75">
      <c r="A109" s="2" t="s">
        <v>87</v>
      </c>
    </row>
    <row r="110" ht="15.75">
      <c r="A110" s="2"/>
    </row>
    <row r="111" ht="15.75">
      <c r="A111" s="2" t="s">
        <v>88</v>
      </c>
    </row>
    <row r="112" ht="15.75">
      <c r="A112" s="2" t="s">
        <v>89</v>
      </c>
    </row>
    <row r="113" ht="15.75">
      <c r="B113" s="2" t="s">
        <v>90</v>
      </c>
    </row>
    <row r="114" ht="15.75">
      <c r="A114" s="2" t="s">
        <v>91</v>
      </c>
    </row>
    <row r="115" ht="15.75">
      <c r="B115" s="2" t="s">
        <v>92</v>
      </c>
    </row>
    <row r="116" ht="15.75">
      <c r="A116" s="2" t="s">
        <v>93</v>
      </c>
    </row>
    <row r="117" ht="15.75">
      <c r="B117" s="2" t="s">
        <v>94</v>
      </c>
    </row>
    <row r="118" ht="15.75">
      <c r="A118" s="2" t="s">
        <v>95</v>
      </c>
    </row>
    <row r="119" ht="15.75">
      <c r="B119" s="2" t="s">
        <v>96</v>
      </c>
    </row>
    <row r="120" ht="15.75">
      <c r="B120" s="2" t="s">
        <v>97</v>
      </c>
    </row>
    <row r="121" ht="15.75">
      <c r="B121" s="2" t="s">
        <v>98</v>
      </c>
    </row>
    <row r="122" ht="15.75">
      <c r="A122" s="2" t="s">
        <v>99</v>
      </c>
    </row>
    <row r="123" ht="15.75">
      <c r="B123" s="2" t="s">
        <v>100</v>
      </c>
    </row>
    <row r="124" ht="15.75">
      <c r="A124" s="2" t="s">
        <v>101</v>
      </c>
    </row>
    <row r="125" ht="15.75">
      <c r="A125" s="2" t="s">
        <v>102</v>
      </c>
    </row>
    <row r="126" ht="15.75">
      <c r="B126" s="2" t="s">
        <v>103</v>
      </c>
    </row>
    <row r="127" ht="15.75">
      <c r="B127" s="2" t="s">
        <v>104</v>
      </c>
    </row>
    <row r="128" ht="15.75">
      <c r="A128" s="2" t="s">
        <v>105</v>
      </c>
    </row>
    <row r="129" ht="15.75">
      <c r="B129" s="2" t="s">
        <v>106</v>
      </c>
    </row>
    <row r="130" ht="15.75">
      <c r="A130" s="2"/>
    </row>
    <row r="131" ht="15.75">
      <c r="A131" s="2"/>
    </row>
    <row r="132" ht="15.75">
      <c r="A132" s="2"/>
    </row>
    <row r="133" ht="15.75">
      <c r="A133" s="2" t="s">
        <v>107</v>
      </c>
    </row>
    <row r="134" ht="15.75">
      <c r="A134" s="2" t="s">
        <v>108</v>
      </c>
    </row>
    <row r="135" ht="15.75">
      <c r="B135" s="2" t="s">
        <v>109</v>
      </c>
    </row>
    <row r="136" ht="15.75">
      <c r="A136" s="2" t="s">
        <v>110</v>
      </c>
    </row>
    <row r="137" ht="15.75">
      <c r="B137" s="2" t="s">
        <v>111</v>
      </c>
    </row>
    <row r="138" ht="15.75">
      <c r="B138" s="2" t="s">
        <v>112</v>
      </c>
    </row>
    <row r="139" ht="15.75">
      <c r="B139" s="2" t="s">
        <v>113</v>
      </c>
    </row>
    <row r="140" ht="15.75">
      <c r="A140" s="2" t="s">
        <v>114</v>
      </c>
    </row>
    <row r="141" ht="15.75">
      <c r="B141" s="2" t="s">
        <v>109</v>
      </c>
    </row>
    <row r="142" ht="15.75">
      <c r="A142" s="2" t="s">
        <v>115</v>
      </c>
    </row>
    <row r="143" ht="15.75">
      <c r="B143" s="2" t="s">
        <v>116</v>
      </c>
    </row>
    <row r="144" ht="15.75">
      <c r="B144" s="2" t="s">
        <v>117</v>
      </c>
    </row>
    <row r="145" ht="15.75">
      <c r="B145" s="2" t="s">
        <v>118</v>
      </c>
    </row>
    <row r="146" ht="15.75">
      <c r="B146" s="2" t="s">
        <v>119</v>
      </c>
    </row>
    <row r="147" ht="15.75">
      <c r="A147" s="2" t="s">
        <v>99</v>
      </c>
    </row>
    <row r="148" ht="15.75">
      <c r="A148" s="2" t="s">
        <v>120</v>
      </c>
    </row>
    <row r="149" ht="15.75">
      <c r="A149" s="2" t="s">
        <v>121</v>
      </c>
    </row>
    <row r="150" ht="15.75">
      <c r="B150" s="2" t="s">
        <v>122</v>
      </c>
    </row>
    <row r="151" ht="15.75">
      <c r="A151" s="2" t="s">
        <v>123</v>
      </c>
    </row>
    <row r="152" ht="15.75">
      <c r="B152" s="2" t="s">
        <v>124</v>
      </c>
    </row>
    <row r="153" ht="15.75">
      <c r="B153" s="2" t="s">
        <v>57</v>
      </c>
    </row>
    <row r="154" ht="15.75">
      <c r="A154" s="2" t="s">
        <v>125</v>
      </c>
    </row>
    <row r="155" ht="15.75">
      <c r="A155" s="2"/>
    </row>
    <row r="156" ht="15.75">
      <c r="A156" s="2" t="s">
        <v>126</v>
      </c>
    </row>
    <row r="157" ht="15.75">
      <c r="A157" s="2" t="s">
        <v>127</v>
      </c>
    </row>
    <row r="158" ht="15.75">
      <c r="A158" s="2" t="s">
        <v>128</v>
      </c>
    </row>
    <row r="159" ht="15.75">
      <c r="B159" s="2" t="s">
        <v>129</v>
      </c>
    </row>
    <row r="160" ht="15.75">
      <c r="A160" s="2" t="s">
        <v>130</v>
      </c>
    </row>
    <row r="161" ht="15.75">
      <c r="B161" s="2" t="s">
        <v>131</v>
      </c>
    </row>
    <row r="162" ht="15.75">
      <c r="B162" s="2" t="s">
        <v>132</v>
      </c>
    </row>
    <row r="163" ht="15.75">
      <c r="A163" s="2" t="s">
        <v>133</v>
      </c>
    </row>
    <row r="164" ht="15.75">
      <c r="B164" s="2" t="s">
        <v>134</v>
      </c>
    </row>
    <row r="165" ht="15.75">
      <c r="B165" s="2" t="s">
        <v>135</v>
      </c>
    </row>
    <row r="166" ht="15.75">
      <c r="B166" s="2" t="s">
        <v>136</v>
      </c>
    </row>
    <row r="167" ht="15.75">
      <c r="B167" s="2" t="s">
        <v>137</v>
      </c>
    </row>
    <row r="168" ht="15.75">
      <c r="B168" s="2" t="s">
        <v>138</v>
      </c>
    </row>
    <row r="169" ht="15.75">
      <c r="A169" s="2" t="s">
        <v>139</v>
      </c>
    </row>
    <row r="170" ht="15.75">
      <c r="B170" s="2" t="s">
        <v>131</v>
      </c>
    </row>
    <row r="171" ht="15.75">
      <c r="A171" s="2" t="s">
        <v>9</v>
      </c>
    </row>
    <row r="172" ht="15.75">
      <c r="A172" s="2" t="s">
        <v>140</v>
      </c>
    </row>
    <row r="173" ht="15.75">
      <c r="A173" s="2" t="s">
        <v>141</v>
      </c>
    </row>
    <row r="174" ht="15.75">
      <c r="A174" s="2" t="s">
        <v>142</v>
      </c>
    </row>
    <row r="175" ht="15.75">
      <c r="A175" s="2" t="s">
        <v>143</v>
      </c>
    </row>
    <row r="176" ht="15.75">
      <c r="A176" s="2"/>
    </row>
    <row r="177" ht="15.75">
      <c r="A177" s="2"/>
    </row>
    <row r="178" ht="15.75">
      <c r="A178" s="2"/>
    </row>
    <row r="179" ht="15.75">
      <c r="A179" s="2" t="s">
        <v>144</v>
      </c>
    </row>
    <row r="180" ht="15.75">
      <c r="A180" s="2" t="s">
        <v>145</v>
      </c>
    </row>
    <row r="181" ht="15.75">
      <c r="B181" s="2" t="s">
        <v>146</v>
      </c>
    </row>
    <row r="182" ht="15.75">
      <c r="A182" s="2" t="s">
        <v>91</v>
      </c>
    </row>
    <row r="183" ht="15.75">
      <c r="B183" s="2" t="s">
        <v>109</v>
      </c>
    </row>
    <row r="184" ht="15.75">
      <c r="B184" s="2" t="s">
        <v>113</v>
      </c>
    </row>
    <row r="185" ht="15.75">
      <c r="A185" s="2" t="s">
        <v>130</v>
      </c>
    </row>
    <row r="186" ht="15.75">
      <c r="B186" s="2" t="s">
        <v>131</v>
      </c>
    </row>
    <row r="187" ht="15.75">
      <c r="A187" s="2" t="s">
        <v>147</v>
      </c>
    </row>
    <row r="188" ht="15.75">
      <c r="B188" s="2" t="s">
        <v>148</v>
      </c>
    </row>
    <row r="189" ht="15.75">
      <c r="B189" s="2" t="s">
        <v>149</v>
      </c>
    </row>
    <row r="190" ht="15.75">
      <c r="B190" s="2" t="s">
        <v>150</v>
      </c>
    </row>
    <row r="191" ht="15.75">
      <c r="B191" s="2" t="s">
        <v>151</v>
      </c>
    </row>
    <row r="192" ht="15.75">
      <c r="B192" s="2" t="s">
        <v>152</v>
      </c>
    </row>
    <row r="193" ht="15.75">
      <c r="A193" s="2" t="s">
        <v>153</v>
      </c>
    </row>
    <row r="194" ht="15.75">
      <c r="A194" s="2" t="s">
        <v>9</v>
      </c>
    </row>
    <row r="195" ht="15.75">
      <c r="A195" s="2" t="s">
        <v>154</v>
      </c>
    </row>
    <row r="196" ht="15.75">
      <c r="B196" s="2" t="s">
        <v>155</v>
      </c>
    </row>
    <row r="197" ht="15.75">
      <c r="B197" s="2" t="s">
        <v>156</v>
      </c>
    </row>
    <row r="198" ht="15.75">
      <c r="A198" s="2" t="s">
        <v>157</v>
      </c>
    </row>
    <row r="199" ht="15.75">
      <c r="B199" s="2" t="s">
        <v>158</v>
      </c>
    </row>
    <row r="200" ht="15.75">
      <c r="A200" s="2"/>
    </row>
    <row r="201" ht="15.75">
      <c r="A201" s="2" t="s">
        <v>159</v>
      </c>
    </row>
    <row r="202" ht="15.75">
      <c r="A202" s="2" t="s">
        <v>160</v>
      </c>
    </row>
    <row r="203" ht="15.75">
      <c r="B203" s="2" t="s">
        <v>161</v>
      </c>
    </row>
    <row r="204" ht="15.75">
      <c r="A204" s="2" t="s">
        <v>162</v>
      </c>
    </row>
    <row r="205" ht="15.75">
      <c r="B205" s="2" t="s">
        <v>163</v>
      </c>
    </row>
    <row r="206" ht="15.75">
      <c r="A206" s="2" t="s">
        <v>164</v>
      </c>
    </row>
    <row r="207" ht="15.75">
      <c r="B207" s="2" t="s">
        <v>165</v>
      </c>
    </row>
    <row r="208" ht="15.75">
      <c r="A208" s="2" t="s">
        <v>166</v>
      </c>
    </row>
    <row r="209" ht="15.75">
      <c r="A209" s="2" t="s">
        <v>167</v>
      </c>
    </row>
    <row r="210" ht="15.75">
      <c r="A210" s="2" t="s">
        <v>9</v>
      </c>
    </row>
    <row r="211" ht="15.75">
      <c r="A211" s="2" t="s">
        <v>168</v>
      </c>
    </row>
    <row r="212" ht="15.75">
      <c r="A212" s="2" t="s">
        <v>169</v>
      </c>
    </row>
    <row r="213" ht="15.75">
      <c r="B213" s="2" t="s">
        <v>170</v>
      </c>
    </row>
    <row r="214" ht="15.75">
      <c r="B214" s="2" t="s">
        <v>171</v>
      </c>
    </row>
    <row r="215" ht="15.75">
      <c r="B215" s="2" t="s">
        <v>172</v>
      </c>
    </row>
    <row r="216" ht="15.75">
      <c r="A216" s="2"/>
    </row>
    <row r="217" ht="15.75">
      <c r="A217" s="2" t="s">
        <v>173</v>
      </c>
    </row>
    <row r="218" ht="15.75">
      <c r="A218" s="2" t="s">
        <v>174</v>
      </c>
    </row>
    <row r="219" ht="15.75">
      <c r="B219" s="2" t="s">
        <v>175</v>
      </c>
    </row>
    <row r="220" ht="15.75">
      <c r="A220" s="2" t="s">
        <v>176</v>
      </c>
    </row>
    <row r="221" ht="15.75">
      <c r="A221" s="2" t="s">
        <v>177</v>
      </c>
    </row>
    <row r="222" ht="15.75">
      <c r="B222" s="2" t="s">
        <v>178</v>
      </c>
    </row>
    <row r="223" ht="15.75">
      <c r="A223" s="2" t="s">
        <v>179</v>
      </c>
    </row>
    <row r="224" ht="15.75">
      <c r="B224" s="2" t="s">
        <v>109</v>
      </c>
    </row>
    <row r="225" ht="15.75">
      <c r="A225" s="2" t="s">
        <v>180</v>
      </c>
    </row>
    <row r="226" ht="15.75">
      <c r="B226" s="2" t="s">
        <v>181</v>
      </c>
    </row>
    <row r="227" ht="15.75">
      <c r="A227" s="2" t="s">
        <v>182</v>
      </c>
    </row>
    <row r="228" ht="15.75">
      <c r="A228" s="2" t="s">
        <v>183</v>
      </c>
    </row>
    <row r="229" ht="15.75">
      <c r="A229" s="2" t="s">
        <v>184</v>
      </c>
    </row>
    <row r="230" ht="15.75">
      <c r="B230" s="2" t="s">
        <v>185</v>
      </c>
    </row>
    <row r="231" ht="15.75">
      <c r="A231" s="2"/>
    </row>
    <row r="232" ht="15.75">
      <c r="A232" s="2" t="s">
        <v>186</v>
      </c>
    </row>
    <row r="233" ht="15.75">
      <c r="A233" s="2" t="s">
        <v>187</v>
      </c>
    </row>
    <row r="234" ht="15.75">
      <c r="B234" s="2" t="s">
        <v>188</v>
      </c>
    </row>
    <row r="235" ht="15.75">
      <c r="B235" s="2" t="s">
        <v>189</v>
      </c>
    </row>
    <row r="236" ht="15.75">
      <c r="A236" s="2" t="s">
        <v>190</v>
      </c>
    </row>
    <row r="237" ht="15.75">
      <c r="A237" s="2" t="s">
        <v>191</v>
      </c>
    </row>
    <row r="238" ht="15.75">
      <c r="A238" s="2" t="s">
        <v>179</v>
      </c>
    </row>
    <row r="239" ht="15.75">
      <c r="A239" s="2" t="s">
        <v>192</v>
      </c>
    </row>
    <row r="240" ht="15.75">
      <c r="A240" s="2" t="s">
        <v>9</v>
      </c>
    </row>
    <row r="241" ht="15.75">
      <c r="A241" s="2" t="s">
        <v>193</v>
      </c>
    </row>
    <row r="242" ht="15.75">
      <c r="A242" s="2" t="s">
        <v>194</v>
      </c>
    </row>
    <row r="243" ht="15.75">
      <c r="A243" s="2"/>
    </row>
    <row r="244" ht="15.75">
      <c r="A244" s="2" t="s">
        <v>195</v>
      </c>
    </row>
    <row r="245" ht="15.75">
      <c r="A245" s="2" t="s">
        <v>196</v>
      </c>
    </row>
    <row r="246" ht="15.75">
      <c r="A246" s="2" t="s">
        <v>197</v>
      </c>
    </row>
    <row r="247" ht="15.75">
      <c r="B247" s="2" t="s">
        <v>198</v>
      </c>
    </row>
    <row r="248" ht="15.75">
      <c r="A248" s="2" t="s">
        <v>199</v>
      </c>
    </row>
    <row r="249" ht="15.75">
      <c r="A249" s="2" t="s">
        <v>200</v>
      </c>
    </row>
    <row r="250" ht="15.75">
      <c r="B250" s="2" t="s">
        <v>201</v>
      </c>
    </row>
    <row r="251" ht="15.75">
      <c r="A251" s="2" t="s">
        <v>202</v>
      </c>
    </row>
    <row r="252" ht="15.75">
      <c r="A252" s="2" t="s">
        <v>9</v>
      </c>
    </row>
    <row r="253" ht="15.75">
      <c r="A253" s="2" t="s">
        <v>203</v>
      </c>
    </row>
    <row r="254" ht="15.75">
      <c r="A254" s="2" t="s">
        <v>204</v>
      </c>
    </row>
    <row r="255" ht="15.75">
      <c r="B255" s="2" t="s">
        <v>205</v>
      </c>
    </row>
    <row r="256" ht="15.75">
      <c r="A256" s="2"/>
    </row>
    <row r="257" ht="15.75">
      <c r="A257" s="2" t="s">
        <v>206</v>
      </c>
    </row>
    <row r="258" ht="15.75">
      <c r="A258" s="2" t="s">
        <v>207</v>
      </c>
    </row>
    <row r="259" ht="15.75">
      <c r="A259" s="2" t="s">
        <v>208</v>
      </c>
    </row>
    <row r="260" ht="15.75">
      <c r="B260" s="2" t="s">
        <v>209</v>
      </c>
    </row>
    <row r="261" spans="1:2" ht="15.75">
      <c r="A261" s="2" t="s">
        <v>35</v>
      </c>
      <c r="B261" s="2" t="s">
        <v>112</v>
      </c>
    </row>
    <row r="262" ht="15.75">
      <c r="B262" s="2" t="s">
        <v>210</v>
      </c>
    </row>
    <row r="263" ht="15.75">
      <c r="A263" s="2" t="s">
        <v>15</v>
      </c>
    </row>
    <row r="264" ht="15.75">
      <c r="A264" s="2" t="s">
        <v>211</v>
      </c>
    </row>
    <row r="265" ht="15.75">
      <c r="B265" s="2" t="s">
        <v>212</v>
      </c>
    </row>
    <row r="266" ht="15.75">
      <c r="B266" s="2" t="s">
        <v>213</v>
      </c>
    </row>
    <row r="267" ht="15.75">
      <c r="B267" s="2" t="s">
        <v>111</v>
      </c>
    </row>
    <row r="268" ht="15.75">
      <c r="B268" s="2" t="s">
        <v>210</v>
      </c>
    </row>
    <row r="269" ht="15.75">
      <c r="A269" s="2" t="s">
        <v>8</v>
      </c>
    </row>
    <row r="270" ht="15.75">
      <c r="A270" s="2" t="s">
        <v>9</v>
      </c>
    </row>
    <row r="271" ht="15.75">
      <c r="A271" s="2" t="s">
        <v>203</v>
      </c>
    </row>
    <row r="272" ht="15.75">
      <c r="A272" s="2" t="s">
        <v>214</v>
      </c>
    </row>
    <row r="273" ht="15.75">
      <c r="B273" s="2" t="s">
        <v>215</v>
      </c>
    </row>
    <row r="274" ht="15.75">
      <c r="B274" s="2" t="s">
        <v>216</v>
      </c>
    </row>
    <row r="275" ht="15.75">
      <c r="B275" s="2" t="s">
        <v>217</v>
      </c>
    </row>
    <row r="276" ht="15.75">
      <c r="B276" s="2" t="s">
        <v>158</v>
      </c>
    </row>
    <row r="277" ht="15.75">
      <c r="B277" s="2" t="s">
        <v>218</v>
      </c>
    </row>
    <row r="278" ht="15.75">
      <c r="B278" s="2" t="s">
        <v>219</v>
      </c>
    </row>
    <row r="279" ht="15.75">
      <c r="B279" s="2" t="s"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1"/>
  <sheetViews>
    <sheetView workbookViewId="0" topLeftCell="A163">
      <selection activeCell="B182" sqref="B182"/>
    </sheetView>
  </sheetViews>
  <sheetFormatPr defaultColWidth="9.140625" defaultRowHeight="12.75"/>
  <sheetData>
    <row r="1" ht="15.75">
      <c r="A1" s="2" t="s">
        <v>233</v>
      </c>
    </row>
    <row r="2" ht="15.75">
      <c r="A2" s="2"/>
    </row>
    <row r="3" ht="15.75">
      <c r="A3" s="2" t="s">
        <v>234</v>
      </c>
    </row>
    <row r="4" ht="15.75">
      <c r="A4" s="2" t="s">
        <v>235</v>
      </c>
    </row>
    <row r="5" ht="15.75">
      <c r="B5" s="2" t="s">
        <v>135</v>
      </c>
    </row>
    <row r="6" ht="15.75">
      <c r="B6" s="2" t="s">
        <v>28</v>
      </c>
    </row>
    <row r="7" ht="15.75">
      <c r="B7" s="2" t="s">
        <v>236</v>
      </c>
    </row>
    <row r="8" ht="15.75">
      <c r="A8" s="2" t="s">
        <v>237</v>
      </c>
    </row>
    <row r="9" ht="15.75">
      <c r="B9" s="2" t="s">
        <v>238</v>
      </c>
    </row>
    <row r="10" ht="15.75">
      <c r="B10" s="2" t="s">
        <v>239</v>
      </c>
    </row>
    <row r="11" ht="15.75">
      <c r="A11" s="2" t="s">
        <v>240</v>
      </c>
    </row>
    <row r="12" ht="15.75">
      <c r="A12" s="2" t="s">
        <v>241</v>
      </c>
    </row>
    <row r="13" ht="15.75">
      <c r="B13" s="2" t="s">
        <v>242</v>
      </c>
    </row>
    <row r="14" ht="15.75">
      <c r="A14" s="2" t="s">
        <v>68</v>
      </c>
    </row>
    <row r="15" ht="15.75">
      <c r="A15" s="2" t="s">
        <v>69</v>
      </c>
    </row>
    <row r="16" ht="15.75">
      <c r="A16" s="2" t="s">
        <v>203</v>
      </c>
    </row>
    <row r="17" ht="15.75">
      <c r="A17" s="2" t="s">
        <v>243</v>
      </c>
    </row>
    <row r="18" ht="15.75">
      <c r="B18" s="2" t="s">
        <v>244</v>
      </c>
    </row>
    <row r="19" ht="15.75">
      <c r="B19" s="2" t="s">
        <v>245</v>
      </c>
    </row>
    <row r="20" ht="15.75">
      <c r="B20" s="2" t="s">
        <v>246</v>
      </c>
    </row>
    <row r="21" ht="15.75">
      <c r="B21" s="2" t="s">
        <v>247</v>
      </c>
    </row>
    <row r="22" ht="15.75">
      <c r="B22" s="2" t="s">
        <v>248</v>
      </c>
    </row>
    <row r="23" ht="15.75">
      <c r="B23" s="2" t="s">
        <v>249</v>
      </c>
    </row>
    <row r="24" ht="15.75">
      <c r="B24" s="2" t="s">
        <v>250</v>
      </c>
    </row>
    <row r="25" ht="15.75">
      <c r="B25" s="2" t="s">
        <v>251</v>
      </c>
    </row>
    <row r="26" ht="15.75">
      <c r="B26" s="2" t="s">
        <v>252</v>
      </c>
    </row>
    <row r="27" ht="15.75">
      <c r="A27" s="2"/>
    </row>
    <row r="28" ht="15.75">
      <c r="A28" s="2" t="s">
        <v>253</v>
      </c>
    </row>
    <row r="29" ht="15.75">
      <c r="A29" s="2" t="s">
        <v>3</v>
      </c>
    </row>
    <row r="30" ht="15.75">
      <c r="A30" s="2" t="s">
        <v>254</v>
      </c>
    </row>
    <row r="31" ht="15.75">
      <c r="A31" s="2" t="s">
        <v>15</v>
      </c>
    </row>
    <row r="32" ht="15.75">
      <c r="A32" s="2" t="s">
        <v>255</v>
      </c>
    </row>
    <row r="33" ht="15.75">
      <c r="B33" s="2" t="s">
        <v>256</v>
      </c>
    </row>
    <row r="34" ht="15.75">
      <c r="B34" s="2" t="s">
        <v>257</v>
      </c>
    </row>
    <row r="35" ht="15.75">
      <c r="B35" s="2" t="s">
        <v>258</v>
      </c>
    </row>
    <row r="36" ht="15.75">
      <c r="B36" s="2" t="s">
        <v>259</v>
      </c>
    </row>
    <row r="37" ht="15.75">
      <c r="A37" s="2" t="s">
        <v>8</v>
      </c>
    </row>
    <row r="38" ht="15.75">
      <c r="A38" s="2" t="s">
        <v>69</v>
      </c>
    </row>
    <row r="39" ht="15.75">
      <c r="A39" s="2" t="s">
        <v>203</v>
      </c>
    </row>
    <row r="40" ht="15.75">
      <c r="A40" s="2" t="s">
        <v>260</v>
      </c>
    </row>
    <row r="41" ht="15.75">
      <c r="B41" s="2" t="s">
        <v>261</v>
      </c>
    </row>
    <row r="42" ht="15.75">
      <c r="B42" s="2" t="s">
        <v>262</v>
      </c>
    </row>
    <row r="43" ht="15.75">
      <c r="B43" s="2" t="s">
        <v>263</v>
      </c>
    </row>
    <row r="44" ht="15.75">
      <c r="B44" s="2" t="s">
        <v>264</v>
      </c>
    </row>
    <row r="45" ht="15.75">
      <c r="B45" s="2" t="s">
        <v>265</v>
      </c>
    </row>
    <row r="46" ht="15.75">
      <c r="C46" s="2" t="s">
        <v>20</v>
      </c>
    </row>
    <row r="47" ht="15.75">
      <c r="B47" s="2" t="s">
        <v>266</v>
      </c>
    </row>
    <row r="48" ht="15.75">
      <c r="A48" s="2"/>
    </row>
    <row r="49" ht="15.75">
      <c r="A49" s="2"/>
    </row>
    <row r="50" ht="15.75">
      <c r="A50" s="2"/>
    </row>
    <row r="51" ht="15.75">
      <c r="A51" s="2" t="s">
        <v>267</v>
      </c>
    </row>
    <row r="52" ht="15.75">
      <c r="A52" s="2" t="s">
        <v>268</v>
      </c>
    </row>
    <row r="53" ht="15.75">
      <c r="A53" s="2" t="s">
        <v>269</v>
      </c>
    </row>
    <row r="54" ht="15.75">
      <c r="B54" s="2" t="s">
        <v>270</v>
      </c>
    </row>
    <row r="55" ht="15.75">
      <c r="A55" s="2" t="s">
        <v>93</v>
      </c>
    </row>
    <row r="56" ht="15.75">
      <c r="A56" s="2" t="s">
        <v>271</v>
      </c>
    </row>
    <row r="57" ht="15.75">
      <c r="A57" s="2" t="s">
        <v>68</v>
      </c>
    </row>
    <row r="58" ht="15.75">
      <c r="A58" s="2" t="s">
        <v>69</v>
      </c>
    </row>
    <row r="59" ht="15.75">
      <c r="A59" s="2" t="s">
        <v>272</v>
      </c>
    </row>
    <row r="60" ht="15.75">
      <c r="A60" s="2" t="s">
        <v>273</v>
      </c>
    </row>
    <row r="61" ht="15.75">
      <c r="B61" s="2" t="s">
        <v>274</v>
      </c>
    </row>
    <row r="62" ht="15.75">
      <c r="B62" s="2" t="s">
        <v>275</v>
      </c>
    </row>
    <row r="63" ht="15.75">
      <c r="B63" s="2" t="s">
        <v>276</v>
      </c>
    </row>
    <row r="64" ht="15.75">
      <c r="A64" s="2"/>
    </row>
    <row r="65" ht="15.75">
      <c r="A65" s="2" t="s">
        <v>277</v>
      </c>
    </row>
    <row r="66" ht="15.75">
      <c r="A66" s="2" t="s">
        <v>278</v>
      </c>
    </row>
    <row r="67" ht="15.75">
      <c r="A67" s="2" t="s">
        <v>91</v>
      </c>
    </row>
    <row r="68" ht="15.75">
      <c r="B68" s="2" t="s">
        <v>279</v>
      </c>
    </row>
    <row r="69" ht="15.75">
      <c r="A69" s="2" t="s">
        <v>280</v>
      </c>
    </row>
    <row r="70" ht="15.75">
      <c r="A70" s="2" t="s">
        <v>281</v>
      </c>
    </row>
    <row r="71" ht="15.75">
      <c r="B71" s="2" t="s">
        <v>53</v>
      </c>
    </row>
    <row r="72" ht="15.75">
      <c r="B72" s="2" t="s">
        <v>282</v>
      </c>
    </row>
    <row r="73" ht="15.75">
      <c r="B73" s="2" t="s">
        <v>283</v>
      </c>
    </row>
    <row r="74" ht="15.75">
      <c r="B74" s="2" t="s">
        <v>284</v>
      </c>
    </row>
    <row r="75" ht="15.75">
      <c r="B75" s="2" t="s">
        <v>285</v>
      </c>
    </row>
    <row r="76" ht="15.75">
      <c r="A76" s="2" t="s">
        <v>286</v>
      </c>
    </row>
    <row r="77" ht="15.75">
      <c r="A77" s="2" t="s">
        <v>69</v>
      </c>
    </row>
    <row r="78" ht="15.75">
      <c r="A78" s="2" t="s">
        <v>287</v>
      </c>
    </row>
    <row r="79" ht="15.75">
      <c r="B79" s="2" t="s">
        <v>288</v>
      </c>
    </row>
    <row r="80" ht="15.75">
      <c r="C80" s="2" t="s">
        <v>289</v>
      </c>
    </row>
    <row r="81" ht="15.75">
      <c r="A81" s="2" t="s">
        <v>290</v>
      </c>
    </row>
    <row r="82" ht="15.75">
      <c r="B82" s="2" t="s">
        <v>291</v>
      </c>
    </row>
    <row r="83" ht="15.75">
      <c r="B83" s="2" t="s">
        <v>292</v>
      </c>
    </row>
    <row r="84" ht="15.75">
      <c r="B84" s="2" t="s">
        <v>293</v>
      </c>
    </row>
    <row r="85" ht="15.75">
      <c r="B85" s="2" t="s">
        <v>294</v>
      </c>
    </row>
    <row r="86" ht="15.75">
      <c r="B86" s="2" t="s">
        <v>295</v>
      </c>
    </row>
    <row r="87" ht="15.75">
      <c r="B87" s="2" t="s">
        <v>296</v>
      </c>
    </row>
    <row r="88" ht="15.75">
      <c r="A88" s="2" t="s">
        <v>297</v>
      </c>
    </row>
    <row r="89" ht="15.75">
      <c r="A89" s="2" t="s">
        <v>298</v>
      </c>
    </row>
    <row r="90" ht="15.75">
      <c r="B90" s="2" t="s">
        <v>299</v>
      </c>
    </row>
    <row r="91" ht="15.75">
      <c r="B91" s="2" t="s">
        <v>236</v>
      </c>
    </row>
    <row r="92" ht="15.75">
      <c r="B92" s="2" t="s">
        <v>300</v>
      </c>
    </row>
    <row r="93" ht="15.75">
      <c r="A93" s="2" t="s">
        <v>162</v>
      </c>
    </row>
    <row r="94" ht="15.75">
      <c r="B94" s="2" t="s">
        <v>90</v>
      </c>
    </row>
    <row r="95" ht="15.75">
      <c r="B95" s="2" t="s">
        <v>301</v>
      </c>
    </row>
    <row r="96" ht="15.75">
      <c r="B96" s="2" t="s">
        <v>302</v>
      </c>
    </row>
    <row r="97" ht="15.75">
      <c r="A97" s="2" t="s">
        <v>303</v>
      </c>
    </row>
    <row r="98" ht="15.75">
      <c r="B98" s="2" t="s">
        <v>90</v>
      </c>
    </row>
    <row r="99" ht="15.75">
      <c r="A99" s="2" t="s">
        <v>241</v>
      </c>
    </row>
    <row r="100" ht="15.75">
      <c r="B100" s="2" t="s">
        <v>304</v>
      </c>
    </row>
    <row r="101" ht="15.75">
      <c r="B101" s="2" t="s">
        <v>305</v>
      </c>
    </row>
    <row r="102" ht="15.75">
      <c r="B102" s="2" t="s">
        <v>306</v>
      </c>
    </row>
    <row r="103" ht="15.75">
      <c r="B103" s="2" t="s">
        <v>307</v>
      </c>
    </row>
    <row r="104" ht="15.75">
      <c r="B104" s="2" t="s">
        <v>239</v>
      </c>
    </row>
    <row r="105" ht="15.75">
      <c r="A105" s="2" t="s">
        <v>308</v>
      </c>
    </row>
    <row r="106" ht="15.75">
      <c r="A106" s="2" t="s">
        <v>69</v>
      </c>
    </row>
    <row r="107" ht="15.75">
      <c r="A107" s="2" t="s">
        <v>203</v>
      </c>
    </row>
    <row r="108" ht="15.75">
      <c r="A108" s="2" t="s">
        <v>309</v>
      </c>
    </row>
    <row r="109" ht="15.75">
      <c r="B109" s="2" t="s">
        <v>310</v>
      </c>
    </row>
    <row r="110" ht="15.75">
      <c r="B110" s="2" t="s">
        <v>276</v>
      </c>
    </row>
    <row r="111" ht="15.75">
      <c r="B111" s="2" t="s">
        <v>311</v>
      </c>
    </row>
    <row r="112" ht="15.75">
      <c r="A112" s="2"/>
    </row>
    <row r="113" ht="15.75">
      <c r="A113" s="2" t="s">
        <v>312</v>
      </c>
    </row>
    <row r="114" ht="15.75">
      <c r="A114" s="2" t="s">
        <v>313</v>
      </c>
    </row>
    <row r="115" ht="15.75">
      <c r="B115" s="2" t="s">
        <v>314</v>
      </c>
    </row>
    <row r="116" ht="15.75">
      <c r="A116" s="2" t="s">
        <v>254</v>
      </c>
    </row>
    <row r="117" ht="15.75">
      <c r="B117" s="2" t="s">
        <v>109</v>
      </c>
    </row>
    <row r="118" ht="15.75">
      <c r="B118" s="2" t="s">
        <v>242</v>
      </c>
    </row>
    <row r="119" ht="15.75">
      <c r="B119" s="2" t="s">
        <v>209</v>
      </c>
    </row>
    <row r="120" ht="15.75">
      <c r="A120" s="2" t="s">
        <v>130</v>
      </c>
    </row>
    <row r="121" ht="15.75">
      <c r="B121" s="2" t="s">
        <v>131</v>
      </c>
    </row>
    <row r="122" ht="15.75">
      <c r="A122" s="2" t="s">
        <v>315</v>
      </c>
    </row>
    <row r="123" ht="15.75">
      <c r="B123" s="2" t="s">
        <v>316</v>
      </c>
    </row>
    <row r="124" ht="15.75">
      <c r="B124" s="2" t="s">
        <v>317</v>
      </c>
    </row>
    <row r="125" ht="15.75">
      <c r="B125" s="2" t="s">
        <v>318</v>
      </c>
    </row>
    <row r="126" ht="15.75">
      <c r="B126" s="2" t="s">
        <v>319</v>
      </c>
    </row>
    <row r="127" ht="15.75">
      <c r="A127" s="2" t="s">
        <v>320</v>
      </c>
    </row>
    <row r="128" ht="15.75">
      <c r="B128" s="2" t="s">
        <v>321</v>
      </c>
    </row>
    <row r="129" ht="15.75">
      <c r="A129" s="2" t="s">
        <v>69</v>
      </c>
    </row>
    <row r="130" ht="15.75">
      <c r="A130" s="2" t="s">
        <v>322</v>
      </c>
    </row>
    <row r="131" ht="15.75">
      <c r="A131" s="2" t="s">
        <v>323</v>
      </c>
    </row>
    <row r="132" ht="15.75">
      <c r="B132" s="2" t="s">
        <v>324</v>
      </c>
    </row>
    <row r="133" ht="15.75">
      <c r="B133" s="2" t="s">
        <v>325</v>
      </c>
    </row>
    <row r="134" ht="15.75">
      <c r="A134" s="2"/>
    </row>
    <row r="135" ht="15.75">
      <c r="A135" s="2" t="s">
        <v>326</v>
      </c>
    </row>
    <row r="136" ht="15.75">
      <c r="A136" s="2" t="s">
        <v>160</v>
      </c>
    </row>
    <row r="137" ht="15.75">
      <c r="A137" s="2" t="s">
        <v>327</v>
      </c>
    </row>
    <row r="138" ht="15.75">
      <c r="B138" s="2" t="s">
        <v>109</v>
      </c>
    </row>
    <row r="139" ht="15.75">
      <c r="B139" s="2" t="s">
        <v>328</v>
      </c>
    </row>
    <row r="140" ht="15.75">
      <c r="B140" s="2" t="s">
        <v>329</v>
      </c>
    </row>
    <row r="141" ht="15.75">
      <c r="A141" s="2" t="s">
        <v>79</v>
      </c>
    </row>
    <row r="142" ht="15.75">
      <c r="A142" s="2" t="s">
        <v>166</v>
      </c>
    </row>
    <row r="143" ht="15.75">
      <c r="B143" s="2" t="s">
        <v>163</v>
      </c>
    </row>
    <row r="144" ht="15.75">
      <c r="B144" s="2" t="s">
        <v>242</v>
      </c>
    </row>
    <row r="145" ht="15.75">
      <c r="B145" s="2" t="s">
        <v>319</v>
      </c>
    </row>
    <row r="146" ht="15.75">
      <c r="A146" s="2" t="s">
        <v>330</v>
      </c>
    </row>
    <row r="147" ht="15.75">
      <c r="A147" s="2" t="s">
        <v>69</v>
      </c>
    </row>
    <row r="148" ht="15.75">
      <c r="A148" s="2" t="s">
        <v>331</v>
      </c>
    </row>
    <row r="149" ht="15.75">
      <c r="B149" s="2" t="s">
        <v>332</v>
      </c>
    </row>
    <row r="150" ht="15.75">
      <c r="A150" s="2" t="s">
        <v>169</v>
      </c>
    </row>
    <row r="151" ht="15.75">
      <c r="B151" s="2" t="s">
        <v>57</v>
      </c>
    </row>
    <row r="152" ht="15.75">
      <c r="B152" s="2" t="s">
        <v>333</v>
      </c>
    </row>
    <row r="153" ht="15.75">
      <c r="A153" s="2"/>
    </row>
    <row r="154" ht="15.75">
      <c r="A154" s="2" t="s">
        <v>334</v>
      </c>
    </row>
    <row r="155" ht="15.75">
      <c r="A155" s="2" t="s">
        <v>335</v>
      </c>
    </row>
    <row r="156" ht="15.75">
      <c r="A156" s="2" t="s">
        <v>336</v>
      </c>
    </row>
    <row r="157" ht="15.75">
      <c r="A157" s="2" t="s">
        <v>337</v>
      </c>
    </row>
    <row r="158" ht="15.75">
      <c r="A158" s="2" t="s">
        <v>338</v>
      </c>
    </row>
    <row r="159" ht="15.75">
      <c r="A159" s="2" t="s">
        <v>339</v>
      </c>
    </row>
    <row r="160" ht="15.75">
      <c r="A160" s="2" t="s">
        <v>340</v>
      </c>
    </row>
    <row r="161" ht="15.75">
      <c r="A161" s="2" t="s">
        <v>341</v>
      </c>
    </row>
    <row r="162" ht="15.75">
      <c r="A162" s="2" t="s">
        <v>342</v>
      </c>
    </row>
    <row r="163" ht="15.75">
      <c r="C163" s="2" t="s">
        <v>343</v>
      </c>
    </row>
    <row r="164" ht="15.75">
      <c r="A164" s="2" t="s">
        <v>344</v>
      </c>
    </row>
    <row r="165" ht="15.75">
      <c r="A165" s="2" t="s">
        <v>345</v>
      </c>
    </row>
    <row r="166" ht="15.75">
      <c r="A166" s="2"/>
    </row>
    <row r="167" ht="15.75">
      <c r="A167" s="2" t="s">
        <v>346</v>
      </c>
    </row>
    <row r="168" ht="15.75">
      <c r="A168" s="2" t="s">
        <v>347</v>
      </c>
    </row>
    <row r="169" ht="15.75">
      <c r="B169" s="2" t="s">
        <v>348</v>
      </c>
    </row>
    <row r="170" ht="15.75">
      <c r="A170" s="2" t="s">
        <v>349</v>
      </c>
    </row>
    <row r="171" ht="15.75">
      <c r="A171" s="2" t="s">
        <v>350</v>
      </c>
    </row>
    <row r="172" ht="15.75">
      <c r="A172" s="2" t="s">
        <v>351</v>
      </c>
    </row>
    <row r="173" ht="15.75">
      <c r="B173" s="2" t="s">
        <v>131</v>
      </c>
    </row>
    <row r="174" ht="15.75">
      <c r="B174" s="2" t="s">
        <v>352</v>
      </c>
    </row>
    <row r="175" ht="15.75">
      <c r="A175" s="2" t="s">
        <v>8</v>
      </c>
    </row>
    <row r="176" ht="15.75">
      <c r="A176" s="2" t="s">
        <v>341</v>
      </c>
    </row>
    <row r="177" ht="15.75">
      <c r="A177" s="2" t="s">
        <v>353</v>
      </c>
    </row>
    <row r="178" ht="15.75">
      <c r="B178" s="2" t="s">
        <v>354</v>
      </c>
    </row>
    <row r="179" ht="15.75">
      <c r="B179" s="2" t="s">
        <v>355</v>
      </c>
    </row>
    <row r="180" ht="15.75">
      <c r="B180" s="2" t="s">
        <v>356</v>
      </c>
    </row>
    <row r="181" ht="15.75">
      <c r="A181" s="2" t="s">
        <v>357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42" sqref="A42:IV59"/>
    </sheetView>
  </sheetViews>
  <sheetFormatPr defaultColWidth="9.140625" defaultRowHeight="12.75"/>
  <sheetData>
    <row r="1" ht="15.75">
      <c r="A1" s="2" t="s">
        <v>358</v>
      </c>
    </row>
    <row r="2" ht="15.75">
      <c r="A2" s="2"/>
    </row>
    <row r="3" ht="15.75">
      <c r="A3" s="2" t="s">
        <v>359</v>
      </c>
    </row>
    <row r="4" ht="15.75">
      <c r="A4" s="2" t="s">
        <v>360</v>
      </c>
    </row>
    <row r="5" ht="15.75">
      <c r="B5" s="2" t="s">
        <v>361</v>
      </c>
    </row>
    <row r="6" ht="15.75">
      <c r="A6" s="2" t="s">
        <v>327</v>
      </c>
    </row>
    <row r="7" ht="15.75">
      <c r="A7" s="2" t="s">
        <v>15</v>
      </c>
    </row>
    <row r="8" ht="15.75">
      <c r="A8" s="2" t="s">
        <v>362</v>
      </c>
    </row>
    <row r="9" ht="15.75">
      <c r="B9" s="2" t="s">
        <v>363</v>
      </c>
    </row>
    <row r="10" ht="15.75">
      <c r="B10" s="2" t="s">
        <v>364</v>
      </c>
    </row>
    <row r="11" ht="15.75">
      <c r="A11" s="2" t="s">
        <v>365</v>
      </c>
    </row>
    <row r="12" ht="15.75">
      <c r="A12" s="2" t="s">
        <v>366</v>
      </c>
    </row>
    <row r="13" spans="2:3" ht="15.75">
      <c r="B13" s="2" t="s">
        <v>367</v>
      </c>
      <c r="C13" s="2" t="s">
        <v>368</v>
      </c>
    </row>
    <row r="14" ht="15.75">
      <c r="C14" s="2" t="s">
        <v>369</v>
      </c>
    </row>
    <row r="15" ht="15.75">
      <c r="A15" s="2" t="s">
        <v>370</v>
      </c>
    </row>
    <row r="16" ht="15.75">
      <c r="B16" s="2" t="s">
        <v>371</v>
      </c>
    </row>
    <row r="17" ht="15.75">
      <c r="A17" s="2" t="s">
        <v>372</v>
      </c>
    </row>
    <row r="18" ht="15.75">
      <c r="A18" s="2"/>
    </row>
    <row r="19" ht="15.75">
      <c r="A19" s="2" t="s">
        <v>373</v>
      </c>
    </row>
    <row r="20" ht="15.75">
      <c r="A20" s="2" t="s">
        <v>374</v>
      </c>
    </row>
    <row r="21" ht="15.75">
      <c r="B21" s="2" t="s">
        <v>109</v>
      </c>
    </row>
    <row r="22" ht="15.75">
      <c r="B22" s="2" t="s">
        <v>375</v>
      </c>
    </row>
    <row r="23" ht="15.75">
      <c r="A23" s="2" t="s">
        <v>237</v>
      </c>
    </row>
    <row r="24" ht="15.75">
      <c r="A24" s="2" t="s">
        <v>376</v>
      </c>
    </row>
    <row r="25" ht="15.75">
      <c r="A25" s="2" t="s">
        <v>377</v>
      </c>
    </row>
    <row r="26" ht="15.75">
      <c r="B26" s="2" t="s">
        <v>378</v>
      </c>
    </row>
    <row r="27" ht="15.75">
      <c r="B27" s="2" t="s">
        <v>379</v>
      </c>
    </row>
    <row r="28" ht="15.75">
      <c r="A28" s="2" t="s">
        <v>380</v>
      </c>
    </row>
    <row r="29" ht="15.75">
      <c r="A29" s="2" t="s">
        <v>381</v>
      </c>
    </row>
    <row r="30" ht="15.75">
      <c r="C30" s="2" t="s">
        <v>31</v>
      </c>
    </row>
    <row r="31" ht="15.75">
      <c r="C31" s="2" t="s">
        <v>382</v>
      </c>
    </row>
    <row r="32" ht="15.75">
      <c r="C32" s="2" t="s">
        <v>383</v>
      </c>
    </row>
    <row r="33" ht="15.75">
      <c r="A33" s="2" t="s">
        <v>384</v>
      </c>
    </row>
    <row r="34" ht="15.75">
      <c r="C34" s="2" t="s">
        <v>385</v>
      </c>
    </row>
    <row r="35" ht="15.75">
      <c r="C35" s="2" t="s">
        <v>386</v>
      </c>
    </row>
    <row r="36" ht="15.75">
      <c r="C36" s="2" t="s">
        <v>387</v>
      </c>
    </row>
    <row r="37" ht="15.75">
      <c r="C37" s="2" t="s">
        <v>388</v>
      </c>
    </row>
    <row r="38" ht="15.75">
      <c r="A38" s="2" t="s">
        <v>389</v>
      </c>
    </row>
    <row r="39" ht="15.75">
      <c r="A39" s="2" t="s">
        <v>390</v>
      </c>
    </row>
    <row r="40" ht="15.75">
      <c r="A40" s="2"/>
    </row>
    <row r="41" ht="15.75">
      <c r="A41" s="2" t="s">
        <v>391</v>
      </c>
    </row>
    <row r="42" ht="15.75">
      <c r="A42" s="2" t="s">
        <v>127</v>
      </c>
    </row>
    <row r="43" ht="15.75">
      <c r="B43" s="2" t="s">
        <v>242</v>
      </c>
    </row>
    <row r="44" ht="15.75">
      <c r="B44" s="2" t="s">
        <v>392</v>
      </c>
    </row>
    <row r="45" ht="15.75">
      <c r="A45" s="2" t="s">
        <v>254</v>
      </c>
    </row>
    <row r="46" ht="15.75">
      <c r="A46" s="2" t="s">
        <v>240</v>
      </c>
    </row>
    <row r="47" ht="15.75">
      <c r="B47" s="2" t="s">
        <v>242</v>
      </c>
    </row>
    <row r="48" ht="15.75">
      <c r="A48" s="2" t="s">
        <v>241</v>
      </c>
    </row>
    <row r="49" ht="15.75">
      <c r="B49" s="2" t="s">
        <v>131</v>
      </c>
    </row>
    <row r="50" ht="15.75">
      <c r="B50" s="2" t="s">
        <v>98</v>
      </c>
    </row>
    <row r="51" ht="15.75">
      <c r="B51" s="2" t="s">
        <v>393</v>
      </c>
    </row>
    <row r="52" ht="15.75">
      <c r="B52" s="2" t="s">
        <v>212</v>
      </c>
    </row>
    <row r="53" ht="15.75">
      <c r="A53" s="2" t="s">
        <v>365</v>
      </c>
    </row>
    <row r="54" ht="15.75">
      <c r="A54" s="2" t="s">
        <v>394</v>
      </c>
    </row>
    <row r="55" ht="15.75">
      <c r="C55" s="2" t="s">
        <v>385</v>
      </c>
    </row>
    <row r="56" ht="15.75">
      <c r="C56" s="2" t="s">
        <v>395</v>
      </c>
    </row>
    <row r="57" ht="15.75">
      <c r="A57" s="2" t="s">
        <v>396</v>
      </c>
    </row>
    <row r="58" ht="15.75">
      <c r="A58" s="2" t="s">
        <v>397</v>
      </c>
    </row>
    <row r="59" ht="15.75">
      <c r="A59" s="2" t="s">
        <v>398</v>
      </c>
    </row>
    <row r="60" ht="15.75">
      <c r="A60" s="2" t="s">
        <v>399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0">
      <selection activeCell="H23" sqref="H23"/>
    </sheetView>
  </sheetViews>
  <sheetFormatPr defaultColWidth="9.140625" defaultRowHeight="12.75"/>
  <cols>
    <col min="1" max="1" width="14.140625" style="0" customWidth="1"/>
  </cols>
  <sheetData>
    <row r="1" ht="15.75">
      <c r="A1" s="2" t="s">
        <v>400</v>
      </c>
    </row>
    <row r="2" ht="15.75">
      <c r="A2" s="2"/>
    </row>
    <row r="3" ht="15.75">
      <c r="A3" s="5">
        <v>38432</v>
      </c>
    </row>
    <row r="4" ht="15.75">
      <c r="A4" s="2" t="s">
        <v>3</v>
      </c>
    </row>
    <row r="5" ht="15.75">
      <c r="A5" s="2" t="s">
        <v>401</v>
      </c>
    </row>
    <row r="6" ht="15.75">
      <c r="B6" s="2" t="s">
        <v>28</v>
      </c>
    </row>
    <row r="7" ht="15.75">
      <c r="A7" s="2" t="s">
        <v>280</v>
      </c>
    </row>
    <row r="8" ht="15.75">
      <c r="B8" s="2" t="s">
        <v>98</v>
      </c>
    </row>
    <row r="9" ht="15.75">
      <c r="B9" s="2" t="s">
        <v>402</v>
      </c>
    </row>
    <row r="10" ht="15.75">
      <c r="A10" s="2" t="s">
        <v>403</v>
      </c>
    </row>
    <row r="11" ht="15.75">
      <c r="B11" s="2" t="s">
        <v>404</v>
      </c>
    </row>
    <row r="12" ht="15.75">
      <c r="B12" s="2" t="s">
        <v>405</v>
      </c>
    </row>
    <row r="13" ht="15.75">
      <c r="B13" s="2" t="s">
        <v>406</v>
      </c>
    </row>
    <row r="14" ht="15.75">
      <c r="B14" s="2" t="s">
        <v>407</v>
      </c>
    </row>
    <row r="15" ht="15.75">
      <c r="B15" s="2" t="s">
        <v>408</v>
      </c>
    </row>
    <row r="16" ht="15.75">
      <c r="B16" s="2" t="s">
        <v>409</v>
      </c>
    </row>
    <row r="17" ht="15.75">
      <c r="A17" s="2" t="s">
        <v>99</v>
      </c>
    </row>
    <row r="18" ht="15.75">
      <c r="B18" s="2" t="s">
        <v>163</v>
      </c>
    </row>
    <row r="19" ht="15.75">
      <c r="A19" s="2" t="s">
        <v>410</v>
      </c>
    </row>
    <row r="20" ht="15.75">
      <c r="C20" s="2" t="s">
        <v>411</v>
      </c>
    </row>
    <row r="21" spans="2:3" ht="15.75">
      <c r="B21" s="2" t="s">
        <v>367</v>
      </c>
      <c r="C21" s="2" t="s">
        <v>412</v>
      </c>
    </row>
    <row r="22" ht="15.75">
      <c r="C22" s="2" t="s">
        <v>413</v>
      </c>
    </row>
    <row r="23" ht="15.75">
      <c r="C23" s="2" t="s">
        <v>414</v>
      </c>
    </row>
    <row r="24" ht="15.75">
      <c r="C24" s="2" t="s">
        <v>415</v>
      </c>
    </row>
    <row r="25" ht="15.75">
      <c r="C25" s="2" t="s">
        <v>416</v>
      </c>
    </row>
    <row r="26" ht="15.75">
      <c r="C26" s="2" t="s">
        <v>417</v>
      </c>
    </row>
    <row r="27" ht="15.75">
      <c r="A27" s="2" t="s">
        <v>418</v>
      </c>
    </row>
    <row r="28" spans="2:3" ht="15.75">
      <c r="B28" s="2" t="s">
        <v>367</v>
      </c>
      <c r="C28" s="2" t="s">
        <v>419</v>
      </c>
    </row>
    <row r="29" ht="15.75">
      <c r="C29" s="2" t="s">
        <v>420</v>
      </c>
    </row>
    <row r="30" ht="15.75">
      <c r="C30" s="2" t="s">
        <v>421</v>
      </c>
    </row>
    <row r="31" ht="15.75">
      <c r="C31" s="2" t="s">
        <v>422</v>
      </c>
    </row>
    <row r="32" ht="15.75">
      <c r="C32" s="2" t="s">
        <v>423</v>
      </c>
    </row>
    <row r="33" ht="15.75">
      <c r="C33" s="2" t="s">
        <v>424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Vining, CA 93541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greis</dc:creator>
  <cp:keywords/>
  <dc:description/>
  <cp:lastModifiedBy>greis</cp:lastModifiedBy>
  <cp:lastPrinted>2005-06-15T00:34:35Z</cp:lastPrinted>
  <dcterms:created xsi:type="dcterms:W3CDTF">2005-06-06T22:47:05Z</dcterms:created>
  <dcterms:modified xsi:type="dcterms:W3CDTF">2005-06-15T00:35:19Z</dcterms:modified>
  <cp:category/>
  <cp:version/>
  <cp:contentType/>
  <cp:contentStatus/>
</cp:coreProperties>
</file>